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ómasVeigar\SkyDrive\Heimasíður\Búnaðarsamband Ey\Pöntunarblað sauðfjársæðing\"/>
    </mc:Choice>
  </mc:AlternateContent>
  <xr:revisionPtr revIDLastSave="0" documentId="13_ncr:1_{92392821-825C-4D58-B981-353B3348A8B2}" xr6:coauthVersionLast="40" xr6:coauthVersionMax="40" xr10:uidLastSave="{00000000-0000-0000-0000-000000000000}"/>
  <bookViews>
    <workbookView xWindow="0" yWindow="0" windowWidth="20490" windowHeight="7485" xr2:uid="{02B8912E-8A2A-4AB8-85B7-574ADC1695A0}"/>
  </bookViews>
  <sheets>
    <sheet name="Blað1" sheetId="1" r:id="rId1"/>
  </sheets>
  <externalReferences>
    <externalReference r:id="rId2"/>
  </externalReferences>
  <definedNames>
    <definedName name="Dagsetning">[1]Sheet1!$AG$84:$AG$94</definedName>
    <definedName name="Nafn">[1]Sheet1!$AC$84:$AC$131</definedName>
    <definedName name="_xlnm.Print_Area" localSheetId="0">Blað1!$A$1:$K$44</definedName>
    <definedName name="Tafla">Blað1!#REF!</definedName>
    <definedName name="Tafla2">Blað1!#REF!</definedName>
    <definedName name="Tafla3">Blað1!#REF!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O11" i="1" l="1"/>
  <c r="L11" i="1"/>
  <c r="K11" i="1" l="1"/>
  <c r="D11" i="1"/>
  <c r="G11" i="1"/>
  <c r="D12" i="1"/>
  <c r="G12" i="1"/>
  <c r="K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L10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M41" i="1"/>
  <c r="N44" i="1"/>
  <c r="M44" i="1"/>
  <c r="J44" i="1"/>
  <c r="N43" i="1"/>
  <c r="M43" i="1"/>
  <c r="J43" i="1"/>
  <c r="N42" i="1"/>
  <c r="M42" i="1"/>
  <c r="J42" i="1"/>
  <c r="N41" i="1"/>
  <c r="J41" i="1"/>
  <c r="N40" i="1"/>
  <c r="J40" i="1"/>
  <c r="N39" i="1"/>
  <c r="J39" i="1"/>
  <c r="N38" i="1"/>
  <c r="J38" i="1"/>
  <c r="N37" i="1"/>
  <c r="M37" i="1"/>
  <c r="J37" i="1"/>
  <c r="N36" i="1"/>
  <c r="J36" i="1"/>
  <c r="N35" i="1"/>
  <c r="J35" i="1"/>
  <c r="N34" i="1"/>
  <c r="J34" i="1"/>
  <c r="N33" i="1"/>
  <c r="J33" i="1"/>
  <c r="N32" i="1"/>
  <c r="J32" i="1"/>
  <c r="N31" i="1"/>
  <c r="J31" i="1"/>
  <c r="N30" i="1"/>
  <c r="J30" i="1"/>
  <c r="N29" i="1"/>
  <c r="J29" i="1"/>
  <c r="N28" i="1"/>
  <c r="J28" i="1"/>
  <c r="N27" i="1"/>
  <c r="J27" i="1"/>
  <c r="N26" i="1"/>
  <c r="J26" i="1"/>
  <c r="N25" i="1"/>
  <c r="J25" i="1"/>
  <c r="N24" i="1"/>
  <c r="J24" i="1"/>
  <c r="N23" i="1"/>
  <c r="J23" i="1"/>
  <c r="N22" i="1"/>
  <c r="J22" i="1"/>
  <c r="N21" i="1"/>
  <c r="J21" i="1"/>
  <c r="N20" i="1"/>
  <c r="J20" i="1"/>
  <c r="N19" i="1"/>
  <c r="J19" i="1"/>
  <c r="N18" i="1"/>
  <c r="J18" i="1"/>
  <c r="N17" i="1"/>
  <c r="J17" i="1"/>
  <c r="N16" i="1"/>
  <c r="J16" i="1"/>
  <c r="N15" i="1"/>
  <c r="N14" i="1"/>
  <c r="N13" i="1"/>
  <c r="N12" i="1"/>
  <c r="N11" i="1"/>
  <c r="P10" i="1"/>
  <c r="O10" i="1"/>
  <c r="M24" i="1" l="1"/>
  <c r="M13" i="1"/>
  <c r="M28" i="1"/>
  <c r="M40" i="1"/>
  <c r="M14" i="1"/>
  <c r="M15" i="1"/>
  <c r="M16" i="1"/>
  <c r="M17" i="1"/>
  <c r="M18" i="1"/>
  <c r="M19" i="1"/>
  <c r="M20" i="1"/>
  <c r="M29" i="1"/>
  <c r="M30" i="1"/>
  <c r="M31" i="1"/>
  <c r="M32" i="1"/>
  <c r="M33" i="1"/>
  <c r="M34" i="1"/>
  <c r="M35" i="1"/>
  <c r="M36" i="1"/>
  <c r="M21" i="1"/>
  <c r="M22" i="1"/>
  <c r="M23" i="1"/>
  <c r="M25" i="1"/>
  <c r="M26" i="1"/>
  <c r="M27" i="1"/>
  <c r="M38" i="1"/>
  <c r="M39" i="1"/>
  <c r="M12" i="1"/>
  <c r="M11" i="1"/>
</calcChain>
</file>

<file path=xl/sharedStrings.xml><?xml version="1.0" encoding="utf-8"?>
<sst xmlns="http://schemas.openxmlformats.org/spreadsheetml/2006/main" count="215" uniqueCount="117">
  <si>
    <t xml:space="preserve">                           </t>
  </si>
  <si>
    <t>Muna eftir að skrá hver er að panta</t>
  </si>
  <si>
    <t xml:space="preserve"> Pöntun frá: </t>
  </si>
  <si>
    <t xml:space="preserve">                                                                                                                       </t>
  </si>
  <si>
    <t xml:space="preserve">Netfang: </t>
  </si>
  <si>
    <t>Sími:</t>
  </si>
  <si>
    <t>Muna eftir að skrá hver sæðir</t>
  </si>
  <si>
    <t>Sæðingarmaður:</t>
  </si>
  <si>
    <t>Sæðingar-dagur</t>
  </si>
  <si>
    <t>Aðalhrútur, nafn og nr.</t>
  </si>
  <si>
    <t>Varahrútur, nafn og nr.</t>
  </si>
  <si>
    <t>Fj. 5 sk.
stráa</t>
  </si>
  <si>
    <t>Aðrar athugasemdir
(t.d. ef ær eru samstiltar)</t>
  </si>
  <si>
    <t>Bergsson</t>
  </si>
  <si>
    <t>14-986</t>
  </si>
  <si>
    <t>S</t>
  </si>
  <si>
    <t>Hyrndur</t>
  </si>
  <si>
    <t>S og V</t>
  </si>
  <si>
    <t>Bergur</t>
  </si>
  <si>
    <t>13-961</t>
  </si>
  <si>
    <t>V</t>
  </si>
  <si>
    <t>Blær</t>
  </si>
  <si>
    <t>11-979</t>
  </si>
  <si>
    <t>Kollóttur</t>
  </si>
  <si>
    <t>Borkó</t>
  </si>
  <si>
    <t>Brúsi</t>
  </si>
  <si>
    <t>12-970</t>
  </si>
  <si>
    <t>Drangi</t>
  </si>
  <si>
    <t>15-989</t>
  </si>
  <si>
    <t>Dreki</t>
  </si>
  <si>
    <t>13-953</t>
  </si>
  <si>
    <t>Durtur</t>
  </si>
  <si>
    <t>16-994</t>
  </si>
  <si>
    <t>Ebiti</t>
  </si>
  <si>
    <t>13-971</t>
  </si>
  <si>
    <t>Fannar</t>
  </si>
  <si>
    <t>14-972</t>
  </si>
  <si>
    <t>Fáfnir</t>
  </si>
  <si>
    <t>16-995</t>
  </si>
  <si>
    <t>Frosti</t>
  </si>
  <si>
    <t>14-987</t>
  </si>
  <si>
    <t>Gutti</t>
  </si>
  <si>
    <t>13-984</t>
  </si>
  <si>
    <t>Klettur</t>
  </si>
  <si>
    <t>13-962</t>
  </si>
  <si>
    <t>Kollur</t>
  </si>
  <si>
    <t>15-983</t>
  </si>
  <si>
    <t>Kraftur</t>
  </si>
  <si>
    <t>11-947</t>
  </si>
  <si>
    <t>Kölski</t>
  </si>
  <si>
    <t>10-920</t>
  </si>
  <si>
    <t>Lobbi</t>
  </si>
  <si>
    <t>Malli</t>
  </si>
  <si>
    <t>12-960</t>
  </si>
  <si>
    <t>Mávur</t>
  </si>
  <si>
    <t>15-990</t>
  </si>
  <si>
    <t>Melur</t>
  </si>
  <si>
    <t>12-978</t>
  </si>
  <si>
    <t>Molli</t>
  </si>
  <si>
    <t>13-981</t>
  </si>
  <si>
    <t>Móri</t>
  </si>
  <si>
    <t>13-982</t>
  </si>
  <si>
    <t>Nikulás</t>
  </si>
  <si>
    <t>15-977</t>
  </si>
  <si>
    <t>Njörður</t>
  </si>
  <si>
    <t>15-991</t>
  </si>
  <si>
    <t>15-992</t>
  </si>
  <si>
    <t>Plútó</t>
  </si>
  <si>
    <t>14-973</t>
  </si>
  <si>
    <t>Tvistur</t>
  </si>
  <si>
    <t>14-988</t>
  </si>
  <si>
    <t>Bíldur</t>
  </si>
  <si>
    <t>14-800</t>
  </si>
  <si>
    <t>Eiríkur</t>
  </si>
  <si>
    <t>15-803</t>
  </si>
  <si>
    <t>Gunni</t>
  </si>
  <si>
    <t>15-804</t>
  </si>
  <si>
    <t>Fjalldrapi</t>
  </si>
  <si>
    <t>15-805</t>
  </si>
  <si>
    <t>Náli</t>
  </si>
  <si>
    <t>15-806</t>
  </si>
  <si>
    <t>Drjúgur</t>
  </si>
  <si>
    <t>17-808</t>
  </si>
  <si>
    <t>Jökull</t>
  </si>
  <si>
    <t>13-811</t>
  </si>
  <si>
    <t>Dúlli</t>
  </si>
  <si>
    <t>17-813</t>
  </si>
  <si>
    <t>09-939</t>
  </si>
  <si>
    <t>Strumpur</t>
  </si>
  <si>
    <t>14-815</t>
  </si>
  <si>
    <t>11-986</t>
  </si>
  <si>
    <t>Spakur</t>
  </si>
  <si>
    <t>14-801</t>
  </si>
  <si>
    <t>Angi</t>
  </si>
  <si>
    <t>Raxi</t>
  </si>
  <si>
    <t>15-807</t>
  </si>
  <si>
    <t xml:space="preserve">Óðinn </t>
  </si>
  <si>
    <t>Glæpon</t>
  </si>
  <si>
    <t>17-809</t>
  </si>
  <si>
    <t>Köggull</t>
  </si>
  <si>
    <t>17-810</t>
  </si>
  <si>
    <t>Reykur</t>
  </si>
  <si>
    <t>14-812</t>
  </si>
  <si>
    <t>Guðni</t>
  </si>
  <si>
    <t>17-814</t>
  </si>
  <si>
    <t>Dálkur1</t>
  </si>
  <si>
    <t>Dálkur2</t>
  </si>
  <si>
    <t>Dálkur3</t>
  </si>
  <si>
    <t>Dálkur4</t>
  </si>
  <si>
    <t>Klukkan</t>
  </si>
  <si>
    <t>Sæðispöntun desember 2018</t>
  </si>
  <si>
    <t>Feld-Foryst</t>
  </si>
  <si>
    <t>Afhending kl. (Ræðst af flugi)</t>
  </si>
  <si>
    <t>460 - 4477</t>
  </si>
  <si>
    <t>bugardur@bugardur.is</t>
  </si>
  <si>
    <t>bugardur.is</t>
  </si>
  <si>
    <t>Stöð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</si>
</sst>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00"/>
    <numFmt numFmtId="165" formatCode="h:mm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2"/>
    </font>
    <font>
      <b/>
      <sz val="10"/>
      <color rgb="FFC00000"/>
      <name val="Times New Roman"/>
      <family val="1"/>
    </font>
    <font>
      <sz val="12"/>
      <color rgb="FFC00000"/>
      <name val="Times New Roman"/>
      <family val="2"/>
    </font>
    <font>
      <b/>
      <sz val="12"/>
      <color theme="1"/>
      <name val="Times New Roman"/>
      <family val="1"/>
    </font>
    <font>
      <sz val="11"/>
      <name val="Times New Roman"/>
      <family val="2"/>
    </font>
    <font>
      <sz val="11"/>
      <color rgb="FFC00000"/>
      <name val="Times New Roman"/>
      <family val="2"/>
    </font>
    <font>
      <sz val="10"/>
      <name val="Times New Roman"/>
      <family val="2"/>
    </font>
    <font>
      <b/>
      <u/>
      <sz val="10"/>
      <name val="Times New Roman"/>
      <family val="2"/>
    </font>
    <font>
      <b/>
      <u/>
      <sz val="10"/>
      <color rgb="FFC00000"/>
      <name val="Times New Roman"/>
      <family val="2"/>
    </font>
    <font>
      <b/>
      <sz val="10"/>
      <color rgb="FFFF0000"/>
      <name val="Times New Roman"/>
      <family val="1"/>
    </font>
    <font>
      <b/>
      <sz val="9"/>
      <color rgb="FFC00000"/>
      <name val="Times New Roman"/>
      <family val="1"/>
    </font>
    <font>
      <b/>
      <sz val="9"/>
      <name val="Times New Roman"/>
      <family val="2"/>
    </font>
    <font>
      <b/>
      <sz val="10"/>
      <name val="Times New Roman"/>
      <family val="2"/>
    </font>
    <font>
      <b/>
      <sz val="10"/>
      <color rgb="FFC00000"/>
      <name val="Times New Roman"/>
      <family val="2"/>
    </font>
    <font>
      <sz val="10"/>
      <color theme="1"/>
      <name val="Times New Roman"/>
      <family val="1"/>
    </font>
    <font>
      <sz val="11"/>
      <color rgb="FFFF0000"/>
      <name val="Times New Roman"/>
      <family val="2"/>
    </font>
    <font>
      <b/>
      <sz val="11"/>
      <name val="Times New Roman"/>
      <family val="1"/>
    </font>
    <font>
      <u/>
      <sz val="11"/>
      <color theme="10"/>
      <name val="Calibri"/>
      <family val="2"/>
      <scheme val="minor"/>
    </font>
    <font>
      <b/>
      <sz val="14"/>
      <color theme="10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1" fillId="0" borderId="0" applyNumberFormat="0" applyFill="0" applyBorder="0" applyAlignment="0" applyProtection="0"/>
  </cellStyleXfs>
  <cellXfs count="97">
    <xf numFmtId="0" fontId="0" fillId="0" borderId="0" xfId="0"/>
    <xf numFmtId="0" fontId="3" fillId="0" borderId="6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8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0" xfId="0" applyFont="1" applyProtection="1"/>
    <xf numFmtId="0" fontId="9" fillId="0" borderId="0" xfId="0" applyFont="1" applyProtection="1"/>
    <xf numFmtId="0" fontId="0" fillId="0" borderId="0" xfId="0" applyProtection="1"/>
    <xf numFmtId="0" fontId="3" fillId="2" borderId="0" xfId="0" applyFont="1" applyFill="1" applyBorder="1" applyAlignment="1" applyProtection="1">
      <alignment horizontal="left"/>
    </xf>
    <xf numFmtId="0" fontId="10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</xf>
    <xf numFmtId="16" fontId="3" fillId="2" borderId="5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3" fillId="0" borderId="0" xfId="0" applyFont="1" applyBorder="1" applyAlignment="1" applyProtection="1">
      <alignment vertical="center" wrapText="1"/>
    </xf>
    <xf numFmtId="0" fontId="8" fillId="0" borderId="0" xfId="0" applyFont="1" applyBorder="1" applyProtection="1"/>
    <xf numFmtId="0" fontId="9" fillId="0" borderId="0" xfId="0" applyFont="1" applyBorder="1" applyProtection="1"/>
    <xf numFmtId="0" fontId="1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" fontId="0" fillId="0" borderId="0" xfId="0" applyNumberFormat="1" applyProtection="1"/>
    <xf numFmtId="0" fontId="8" fillId="3" borderId="0" xfId="0" applyFont="1" applyFill="1" applyProtection="1"/>
    <xf numFmtId="16" fontId="0" fillId="0" borderId="0" xfId="0" applyNumberFormat="1" applyFont="1" applyFill="1" applyBorder="1" applyProtection="1"/>
    <xf numFmtId="0" fontId="0" fillId="0" borderId="0" xfId="0" applyFont="1" applyFill="1" applyBorder="1" applyAlignment="1" applyProtection="1">
      <alignment horizontal="center"/>
    </xf>
    <xf numFmtId="20" fontId="0" fillId="0" borderId="0" xfId="0" applyNumberFormat="1" applyProtection="1"/>
    <xf numFmtId="0" fontId="19" fillId="3" borderId="0" xfId="0" applyFont="1" applyFill="1" applyProtection="1"/>
    <xf numFmtId="0" fontId="20" fillId="3" borderId="0" xfId="0" applyFont="1" applyFill="1" applyProtection="1"/>
    <xf numFmtId="0" fontId="3" fillId="0" borderId="10" xfId="0" applyFont="1" applyBorder="1" applyProtection="1"/>
    <xf numFmtId="0" fontId="7" fillId="2" borderId="13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horizontal="right" vertical="center"/>
    </xf>
    <xf numFmtId="0" fontId="3" fillId="2" borderId="13" xfId="0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 wrapText="1"/>
    </xf>
    <xf numFmtId="16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/>
    </xf>
    <xf numFmtId="14" fontId="0" fillId="0" borderId="0" xfId="0" applyNumberFormat="1" applyFont="1" applyFill="1" applyAlignment="1" applyProtection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16" fontId="3" fillId="0" borderId="3" xfId="0" applyNumberFormat="1" applyFont="1" applyBorder="1" applyAlignment="1" applyProtection="1">
      <alignment horizontal="center" vertical="center" wrapText="1"/>
      <protection locked="0"/>
    </xf>
    <xf numFmtId="16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3" fillId="0" borderId="14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0" borderId="15" xfId="0" applyNumberFormat="1" applyFont="1" applyBorder="1" applyAlignment="1" applyProtection="1">
      <alignment horizontal="center"/>
      <protection locked="0"/>
    </xf>
    <xf numFmtId="16" fontId="24" fillId="2" borderId="4" xfId="0" applyNumberFormat="1" applyFont="1" applyFill="1" applyBorder="1" applyAlignment="1" applyProtection="1">
      <alignment horizontal="center" vertical="center" wrapText="1"/>
    </xf>
    <xf numFmtId="16" fontId="24" fillId="2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right" vertical="center" indent="1"/>
    </xf>
    <xf numFmtId="0" fontId="7" fillId="2" borderId="0" xfId="0" applyFont="1" applyFill="1" applyBorder="1" applyAlignment="1" applyProtection="1">
      <alignment horizontal="right" vertical="center" indent="1"/>
    </xf>
    <xf numFmtId="0" fontId="22" fillId="2" borderId="6" xfId="2" applyFont="1" applyFill="1" applyBorder="1" applyAlignment="1" applyProtection="1">
      <alignment horizontal="center" vertical="center"/>
      <protection locked="0"/>
    </xf>
    <xf numFmtId="0" fontId="23" fillId="2" borderId="6" xfId="0" applyFont="1" applyFill="1" applyBorder="1" applyAlignment="1" applyProtection="1">
      <alignment horizontal="center" vertical="center"/>
    </xf>
    <xf numFmtId="0" fontId="23" fillId="2" borderId="6" xfId="0" applyFont="1" applyFill="1" applyBorder="1" applyAlignment="1" applyProtection="1">
      <alignment horizontal="center" vertical="center"/>
      <protection locked="0"/>
    </xf>
    <xf numFmtId="0" fontId="22" fillId="2" borderId="17" xfId="2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16" fontId="3" fillId="0" borderId="17" xfId="0" applyNumberFormat="1" applyFont="1" applyBorder="1" applyAlignment="1" applyProtection="1">
      <alignment horizontal="center" vertical="center" wrapText="1"/>
      <protection locked="0"/>
    </xf>
    <xf numFmtId="165" fontId="3" fillId="2" borderId="18" xfId="0" applyNumberFormat="1" applyFont="1" applyFill="1" applyBorder="1" applyAlignment="1" applyProtection="1">
      <alignment horizontal="center" vertical="center" wrapText="1"/>
    </xf>
    <xf numFmtId="16" fontId="3" fillId="0" borderId="21" xfId="0" applyNumberFormat="1" applyFont="1" applyBorder="1" applyAlignment="1" applyProtection="1">
      <alignment horizontal="center" vertical="center" wrapText="1"/>
      <protection locked="0"/>
    </xf>
    <xf numFmtId="16" fontId="3" fillId="0" borderId="22" xfId="0" applyNumberFormat="1" applyFont="1" applyBorder="1" applyAlignment="1" applyProtection="1">
      <alignment horizontal="center" vertical="center" wrapText="1"/>
      <protection locked="0"/>
    </xf>
    <xf numFmtId="16" fontId="3" fillId="0" borderId="16" xfId="0" applyNumberFormat="1" applyFont="1" applyBorder="1" applyAlignment="1" applyProtection="1">
      <alignment horizontal="center" vertical="center" wrapText="1"/>
      <protection locked="0"/>
    </xf>
    <xf numFmtId="16" fontId="3" fillId="2" borderId="23" xfId="0" applyNumberFormat="1" applyFont="1" applyFill="1" applyBorder="1" applyAlignment="1" applyProtection="1">
      <alignment horizontal="center" vertical="center" wrapText="1"/>
    </xf>
    <xf numFmtId="16" fontId="24" fillId="2" borderId="16" xfId="0" applyNumberFormat="1" applyFont="1" applyFill="1" applyBorder="1" applyAlignment="1" applyProtection="1">
      <alignment horizontal="center" vertical="center" wrapText="1"/>
    </xf>
    <xf numFmtId="16" fontId="3" fillId="0" borderId="22" xfId="0" applyNumberFormat="1" applyFont="1" applyBorder="1" applyAlignment="1" applyProtection="1">
      <alignment horizontal="center" vertical="center" wrapText="1"/>
      <protection locked="0"/>
    </xf>
    <xf numFmtId="16" fontId="24" fillId="2" borderId="23" xfId="0" applyNumberFormat="1" applyFont="1" applyFill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165" fontId="3" fillId="2" borderId="25" xfId="0" applyNumberFormat="1" applyFont="1" applyFill="1" applyBorder="1" applyAlignment="1" applyProtection="1">
      <alignment horizontal="center" vertical="center" wrapText="1"/>
    </xf>
  </cellXfs>
  <cellStyles count="3">
    <cellStyle name="Normal 2" xfId="1" xr:uid="{51E1317A-F630-4539-8C58-E8AFACB0BF10}"/>
    <cellStyle name="Tengill" xfId="2" builtinId="8"/>
    <cellStyle name="Venjulegt" xfId="0" builtinId="0"/>
  </cellStyles>
  <dxfs count="11"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2"/>
        <scheme val="none"/>
      </font>
      <fill>
        <patternFill patternType="solid">
          <fgColor indexed="64"/>
          <bgColor theme="0"/>
        </patternFill>
      </fill>
      <protection locked="1" hidden="0"/>
    </dxf>
    <dxf>
      <protection locked="1" hidden="0"/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714375</xdr:colOff>
      <xdr:row>1</xdr:row>
      <xdr:rowOff>5129</xdr:rowOff>
    </xdr:to>
    <xdr:pic>
      <xdr:nvPicPr>
        <xdr:cNvPr id="3" name="Mynd 2">
          <a:extLst>
            <a:ext uri="{FF2B5EF4-FFF2-40B4-BE49-F238E27FC236}">
              <a16:creationId xmlns:a16="http://schemas.microsoft.com/office/drawing/2014/main" id="{80E03491-C0C0-4488-9574-1C6C341B5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14374" cy="5861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frit%20af%20P&#246;ntunabla&#240;%20sau&#240;fj&#225;rs&#230;&#240;ing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4">
          <cell r="AC84" t="str">
            <v>Bergsson</v>
          </cell>
          <cell r="AG84">
            <v>43073</v>
          </cell>
        </row>
        <row r="85">
          <cell r="AC85" t="str">
            <v>Bergur</v>
          </cell>
          <cell r="AG85">
            <v>43074</v>
          </cell>
        </row>
        <row r="86">
          <cell r="AC86" t="str">
            <v>Bjartur</v>
          </cell>
          <cell r="AG86">
            <v>43075</v>
          </cell>
        </row>
        <row r="87">
          <cell r="AC87" t="str">
            <v>Blær</v>
          </cell>
          <cell r="AG87">
            <v>43079</v>
          </cell>
        </row>
        <row r="88">
          <cell r="AC88" t="str">
            <v>Borkó</v>
          </cell>
          <cell r="AG88">
            <v>43080</v>
          </cell>
        </row>
        <row r="89">
          <cell r="AC89" t="str">
            <v>Brúsi</v>
          </cell>
          <cell r="AG89">
            <v>43081</v>
          </cell>
        </row>
        <row r="90">
          <cell r="AC90" t="str">
            <v>Burkni</v>
          </cell>
          <cell r="AG90">
            <v>43083</v>
          </cell>
        </row>
        <row r="91">
          <cell r="AC91" t="str">
            <v>Dímon</v>
          </cell>
          <cell r="AG91">
            <v>43084</v>
          </cell>
        </row>
        <row r="92">
          <cell r="AC92" t="str">
            <v>Drangi</v>
          </cell>
          <cell r="AG92">
            <v>43088</v>
          </cell>
        </row>
        <row r="93">
          <cell r="AC93" t="str">
            <v>Dreki</v>
          </cell>
          <cell r="AG93">
            <v>43089</v>
          </cell>
        </row>
        <row r="94">
          <cell r="AC94" t="str">
            <v>Durtur</v>
          </cell>
          <cell r="AG94">
            <v>43090</v>
          </cell>
        </row>
        <row r="95">
          <cell r="AC95" t="str">
            <v>Ebiti</v>
          </cell>
        </row>
        <row r="96">
          <cell r="AC96" t="str">
            <v>Fannar</v>
          </cell>
        </row>
        <row r="97">
          <cell r="AC97" t="str">
            <v>Fáfnir</v>
          </cell>
        </row>
        <row r="98">
          <cell r="AC98" t="str">
            <v>Frosti</v>
          </cell>
        </row>
        <row r="99">
          <cell r="AC99" t="str">
            <v>Gils</v>
          </cell>
        </row>
        <row r="100">
          <cell r="AC100" t="str">
            <v>Gutti</v>
          </cell>
        </row>
        <row r="101">
          <cell r="AC101" t="str">
            <v>Hroki</v>
          </cell>
        </row>
        <row r="102">
          <cell r="AC102" t="str">
            <v>Hörður</v>
          </cell>
        </row>
        <row r="103">
          <cell r="AC103" t="str">
            <v>Klettur</v>
          </cell>
        </row>
        <row r="104">
          <cell r="AC104" t="str">
            <v>Kollur</v>
          </cell>
        </row>
        <row r="105">
          <cell r="AC105" t="str">
            <v>Kornelíus</v>
          </cell>
        </row>
        <row r="106">
          <cell r="AC106" t="str">
            <v>Kraftur</v>
          </cell>
        </row>
        <row r="107">
          <cell r="AC107" t="str">
            <v>Krapi</v>
          </cell>
        </row>
        <row r="108">
          <cell r="AC108" t="str">
            <v>Kubbur</v>
          </cell>
        </row>
        <row r="109">
          <cell r="AC109" t="str">
            <v>Kölski</v>
          </cell>
        </row>
        <row r="110">
          <cell r="AC110" t="str">
            <v>Lampi</v>
          </cell>
        </row>
        <row r="111">
          <cell r="AC111" t="str">
            <v>Lási</v>
          </cell>
        </row>
        <row r="112">
          <cell r="AC112" t="str">
            <v>Lobbi</v>
          </cell>
        </row>
        <row r="113">
          <cell r="AC113" t="str">
            <v>Lækur</v>
          </cell>
        </row>
        <row r="114">
          <cell r="AC114" t="str">
            <v>Magni</v>
          </cell>
        </row>
        <row r="115">
          <cell r="AC115" t="str">
            <v>Malli</v>
          </cell>
        </row>
        <row r="116">
          <cell r="AC116" t="str">
            <v>Mávur</v>
          </cell>
        </row>
        <row r="117">
          <cell r="AC117" t="str">
            <v>Melur</v>
          </cell>
        </row>
        <row r="118">
          <cell r="AC118" t="str">
            <v>Molli</v>
          </cell>
        </row>
        <row r="119">
          <cell r="AC119" t="str">
            <v>Móri</v>
          </cell>
        </row>
        <row r="120">
          <cell r="AC120" t="str">
            <v>Nikulás</v>
          </cell>
        </row>
        <row r="121">
          <cell r="AC121" t="str">
            <v>Njörður</v>
          </cell>
        </row>
        <row r="122">
          <cell r="AC122" t="str">
            <v>Óðinn</v>
          </cell>
        </row>
        <row r="123">
          <cell r="AC123" t="str">
            <v>Plútó</v>
          </cell>
        </row>
        <row r="124">
          <cell r="AC124" t="str">
            <v>Serkur</v>
          </cell>
        </row>
        <row r="125">
          <cell r="AC125" t="str">
            <v>Stólpi</v>
          </cell>
        </row>
        <row r="126">
          <cell r="AC126" t="str">
            <v>Tangi</v>
          </cell>
        </row>
        <row r="127">
          <cell r="AC127" t="str">
            <v>Tinni</v>
          </cell>
        </row>
        <row r="128">
          <cell r="AC128" t="str">
            <v>Toppur</v>
          </cell>
        </row>
        <row r="129">
          <cell r="AC129" t="str">
            <v>Tvistur</v>
          </cell>
        </row>
        <row r="130">
          <cell r="AC130" t="str">
            <v>Ungi</v>
          </cell>
        </row>
        <row r="131">
          <cell r="AC131" t="str">
            <v>Vinur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1AF1F54-1727-44BA-97DF-B2989DBC6F79}" name="hrutar" displayName="hrutar" ref="AE85:AH129" totalsRowShown="0" headerRowDxfId="10" dataDxfId="9">
  <autoFilter ref="AE85:AH129" xr:uid="{0FA86B7D-9953-4E6B-A8AA-F6506AC821C1}"/>
  <sortState xmlns:xlrd2="http://schemas.microsoft.com/office/spreadsheetml/2017/richdata2" ref="AE86:AH129">
    <sortCondition ref="AE85"/>
  </sortState>
  <tableColumns count="4">
    <tableColumn id="1" xr3:uid="{86BB87EC-CAD9-4A3F-B97D-E675263BBCD1}" name="Dálkur1" dataDxfId="8"/>
    <tableColumn id="2" xr3:uid="{0EB016D5-8130-42A2-AC6B-F1F7D5338EA0}" name="Dálkur2" dataDxfId="7"/>
    <tableColumn id="3" xr3:uid="{DC57BD51-79D1-410F-9E21-B1CBF4F40824}" name="Dálkur3" dataDxfId="6"/>
    <tableColumn id="4" xr3:uid="{521C9AE5-F810-45C9-85FB-8CA61F324D98}" name="Dálkur4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88B03D0-3A36-4E16-8A89-8B994A90DC22}" name="dagsetningar" displayName="dagsetningar" ref="AI85:AK97" totalsRowShown="0" headerRowDxfId="4" dataDxfId="3">
  <autoFilter ref="AI85:AK97" xr:uid="{2E819FD3-B4AD-4C85-9D82-8B7B302545C4}"/>
  <sortState xmlns:xlrd2="http://schemas.microsoft.com/office/spreadsheetml/2017/richdata2" ref="AI86:AK97">
    <sortCondition ref="AI86"/>
  </sortState>
  <tableColumns count="3">
    <tableColumn id="1" xr3:uid="{8EF958B1-3975-4340-9BCF-55E8959D02D4}" name="Dálkur1" dataDxfId="2"/>
    <tableColumn id="2" xr3:uid="{911C20F6-3DA2-4444-8054-558CCCE75C96}" name="Dálkur2" dataDxfId="1"/>
    <tableColumn id="3" xr3:uid="{3F3C7A4B-46AC-46E7-B6DA-C9AFD7D05380}" name="Klukka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bugardur.is" TargetMode="External"/><Relationship Id="rId1" Type="http://schemas.openxmlformats.org/officeDocument/2006/relationships/hyperlink" Target="mailto:bugardur@bugardur.is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419C7-47C5-4E02-97B5-5951339FB716}">
  <sheetPr>
    <pageSetUpPr fitToPage="1"/>
  </sheetPr>
  <dimension ref="A1:AK129"/>
  <sheetViews>
    <sheetView tabSelected="1" workbookViewId="0">
      <selection activeCell="I11" sqref="I11"/>
    </sheetView>
  </sheetViews>
  <sheetFormatPr defaultRowHeight="15" x14ac:dyDescent="0.25"/>
  <cols>
    <col min="1" max="1" width="12" style="14" customWidth="1"/>
    <col min="2" max="2" width="10.7109375" style="14" customWidth="1"/>
    <col min="3" max="3" width="2.140625" style="14" customWidth="1"/>
    <col min="4" max="4" width="8.5703125" style="14" customWidth="1"/>
    <col min="5" max="5" width="5" style="14" customWidth="1"/>
    <col min="6" max="6" width="12.85546875" style="14" customWidth="1"/>
    <col min="7" max="7" width="8.5703125" style="14" customWidth="1"/>
    <col min="8" max="8" width="5" style="14" customWidth="1"/>
    <col min="9" max="9" width="8.7109375" style="14" customWidth="1"/>
    <col min="10" max="10" width="23.7109375" style="14" customWidth="1"/>
    <col min="11" max="11" width="10.5703125" style="14" customWidth="1"/>
    <col min="12" max="12" width="9.140625" style="10"/>
    <col min="13" max="13" width="6.7109375" style="11" customWidth="1"/>
    <col min="14" max="14" width="22.42578125" style="6" customWidth="1"/>
    <col min="15" max="15" width="12.85546875" style="12" customWidth="1"/>
    <col min="16" max="16" width="12.85546875" style="13" customWidth="1"/>
    <col min="17" max="24" width="9.140625" style="14"/>
    <col min="25" max="25" width="6.7109375" style="14" bestFit="1" customWidth="1"/>
    <col min="26" max="26" width="2.28515625" style="14" bestFit="1" customWidth="1"/>
    <col min="27" max="27" width="14.5703125" style="14" bestFit="1" customWidth="1"/>
    <col min="28" max="30" width="9.140625" style="14"/>
    <col min="31" max="33" width="9.85546875" style="14" customWidth="1"/>
    <col min="34" max="34" width="10.7109375" style="14" customWidth="1"/>
    <col min="35" max="36" width="9.85546875" style="14" customWidth="1"/>
    <col min="37" max="252" width="9.140625" style="14"/>
    <col min="253" max="254" width="10.7109375" style="14" customWidth="1"/>
    <col min="255" max="255" width="3" style="14" customWidth="1"/>
    <col min="256" max="256" width="9.140625" style="14"/>
    <col min="257" max="257" width="13" style="14" customWidth="1"/>
    <col min="258" max="258" width="9.140625" style="14"/>
    <col min="259" max="259" width="8.7109375" style="14" customWidth="1"/>
    <col min="260" max="260" width="23.7109375" style="14" customWidth="1"/>
    <col min="261" max="262" width="9.140625" style="14"/>
    <col min="263" max="263" width="6.7109375" style="14" customWidth="1"/>
    <col min="264" max="264" width="22.42578125" style="14" customWidth="1"/>
    <col min="265" max="266" width="12.85546875" style="14" customWidth="1"/>
    <col min="267" max="280" width="9.140625" style="14"/>
    <col min="281" max="281" width="13" style="14" customWidth="1"/>
    <col min="282" max="283" width="9.140625" style="14"/>
    <col min="284" max="284" width="12.7109375" style="14" customWidth="1"/>
    <col min="285" max="508" width="9.140625" style="14"/>
    <col min="509" max="510" width="10.7109375" style="14" customWidth="1"/>
    <col min="511" max="511" width="3" style="14" customWidth="1"/>
    <col min="512" max="512" width="9.140625" style="14"/>
    <col min="513" max="513" width="13" style="14" customWidth="1"/>
    <col min="514" max="514" width="9.140625" style="14"/>
    <col min="515" max="515" width="8.7109375" style="14" customWidth="1"/>
    <col min="516" max="516" width="23.7109375" style="14" customWidth="1"/>
    <col min="517" max="518" width="9.140625" style="14"/>
    <col min="519" max="519" width="6.7109375" style="14" customWidth="1"/>
    <col min="520" max="520" width="22.42578125" style="14" customWidth="1"/>
    <col min="521" max="522" width="12.85546875" style="14" customWidth="1"/>
    <col min="523" max="536" width="9.140625" style="14"/>
    <col min="537" max="537" width="13" style="14" customWidth="1"/>
    <col min="538" max="539" width="9.140625" style="14"/>
    <col min="540" max="540" width="12.7109375" style="14" customWidth="1"/>
    <col min="541" max="764" width="9.140625" style="14"/>
    <col min="765" max="766" width="10.7109375" style="14" customWidth="1"/>
    <col min="767" max="767" width="3" style="14" customWidth="1"/>
    <col min="768" max="768" width="9.140625" style="14"/>
    <col min="769" max="769" width="13" style="14" customWidth="1"/>
    <col min="770" max="770" width="9.140625" style="14"/>
    <col min="771" max="771" width="8.7109375" style="14" customWidth="1"/>
    <col min="772" max="772" width="23.7109375" style="14" customWidth="1"/>
    <col min="773" max="774" width="9.140625" style="14"/>
    <col min="775" max="775" width="6.7109375" style="14" customWidth="1"/>
    <col min="776" max="776" width="22.42578125" style="14" customWidth="1"/>
    <col min="777" max="778" width="12.85546875" style="14" customWidth="1"/>
    <col min="779" max="792" width="9.140625" style="14"/>
    <col min="793" max="793" width="13" style="14" customWidth="1"/>
    <col min="794" max="795" width="9.140625" style="14"/>
    <col min="796" max="796" width="12.7109375" style="14" customWidth="1"/>
    <col min="797" max="1020" width="9.140625" style="14"/>
    <col min="1021" max="1022" width="10.7109375" style="14" customWidth="1"/>
    <col min="1023" max="1023" width="3" style="14" customWidth="1"/>
    <col min="1024" max="1024" width="9.140625" style="14"/>
    <col min="1025" max="1025" width="13" style="14" customWidth="1"/>
    <col min="1026" max="1026" width="9.140625" style="14"/>
    <col min="1027" max="1027" width="8.7109375" style="14" customWidth="1"/>
    <col min="1028" max="1028" width="23.7109375" style="14" customWidth="1"/>
    <col min="1029" max="1030" width="9.140625" style="14"/>
    <col min="1031" max="1031" width="6.7109375" style="14" customWidth="1"/>
    <col min="1032" max="1032" width="22.42578125" style="14" customWidth="1"/>
    <col min="1033" max="1034" width="12.85546875" style="14" customWidth="1"/>
    <col min="1035" max="1048" width="9.140625" style="14"/>
    <col min="1049" max="1049" width="13" style="14" customWidth="1"/>
    <col min="1050" max="1051" width="9.140625" style="14"/>
    <col min="1052" max="1052" width="12.7109375" style="14" customWidth="1"/>
    <col min="1053" max="1276" width="9.140625" style="14"/>
    <col min="1277" max="1278" width="10.7109375" style="14" customWidth="1"/>
    <col min="1279" max="1279" width="3" style="14" customWidth="1"/>
    <col min="1280" max="1280" width="9.140625" style="14"/>
    <col min="1281" max="1281" width="13" style="14" customWidth="1"/>
    <col min="1282" max="1282" width="9.140625" style="14"/>
    <col min="1283" max="1283" width="8.7109375" style="14" customWidth="1"/>
    <col min="1284" max="1284" width="23.7109375" style="14" customWidth="1"/>
    <col min="1285" max="1286" width="9.140625" style="14"/>
    <col min="1287" max="1287" width="6.7109375" style="14" customWidth="1"/>
    <col min="1288" max="1288" width="22.42578125" style="14" customWidth="1"/>
    <col min="1289" max="1290" width="12.85546875" style="14" customWidth="1"/>
    <col min="1291" max="1304" width="9.140625" style="14"/>
    <col min="1305" max="1305" width="13" style="14" customWidth="1"/>
    <col min="1306" max="1307" width="9.140625" style="14"/>
    <col min="1308" max="1308" width="12.7109375" style="14" customWidth="1"/>
    <col min="1309" max="1532" width="9.140625" style="14"/>
    <col min="1533" max="1534" width="10.7109375" style="14" customWidth="1"/>
    <col min="1535" max="1535" width="3" style="14" customWidth="1"/>
    <col min="1536" max="1536" width="9.140625" style="14"/>
    <col min="1537" max="1537" width="13" style="14" customWidth="1"/>
    <col min="1538" max="1538" width="9.140625" style="14"/>
    <col min="1539" max="1539" width="8.7109375" style="14" customWidth="1"/>
    <col min="1540" max="1540" width="23.7109375" style="14" customWidth="1"/>
    <col min="1541" max="1542" width="9.140625" style="14"/>
    <col min="1543" max="1543" width="6.7109375" style="14" customWidth="1"/>
    <col min="1544" max="1544" width="22.42578125" style="14" customWidth="1"/>
    <col min="1545" max="1546" width="12.85546875" style="14" customWidth="1"/>
    <col min="1547" max="1560" width="9.140625" style="14"/>
    <col min="1561" max="1561" width="13" style="14" customWidth="1"/>
    <col min="1562" max="1563" width="9.140625" style="14"/>
    <col min="1564" max="1564" width="12.7109375" style="14" customWidth="1"/>
    <col min="1565" max="1788" width="9.140625" style="14"/>
    <col min="1789" max="1790" width="10.7109375" style="14" customWidth="1"/>
    <col min="1791" max="1791" width="3" style="14" customWidth="1"/>
    <col min="1792" max="1792" width="9.140625" style="14"/>
    <col min="1793" max="1793" width="13" style="14" customWidth="1"/>
    <col min="1794" max="1794" width="9.140625" style="14"/>
    <col min="1795" max="1795" width="8.7109375" style="14" customWidth="1"/>
    <col min="1796" max="1796" width="23.7109375" style="14" customWidth="1"/>
    <col min="1797" max="1798" width="9.140625" style="14"/>
    <col min="1799" max="1799" width="6.7109375" style="14" customWidth="1"/>
    <col min="1800" max="1800" width="22.42578125" style="14" customWidth="1"/>
    <col min="1801" max="1802" width="12.85546875" style="14" customWidth="1"/>
    <col min="1803" max="1816" width="9.140625" style="14"/>
    <col min="1817" max="1817" width="13" style="14" customWidth="1"/>
    <col min="1818" max="1819" width="9.140625" style="14"/>
    <col min="1820" max="1820" width="12.7109375" style="14" customWidth="1"/>
    <col min="1821" max="2044" width="9.140625" style="14"/>
    <col min="2045" max="2046" width="10.7109375" style="14" customWidth="1"/>
    <col min="2047" max="2047" width="3" style="14" customWidth="1"/>
    <col min="2048" max="2048" width="9.140625" style="14"/>
    <col min="2049" max="2049" width="13" style="14" customWidth="1"/>
    <col min="2050" max="2050" width="9.140625" style="14"/>
    <col min="2051" max="2051" width="8.7109375" style="14" customWidth="1"/>
    <col min="2052" max="2052" width="23.7109375" style="14" customWidth="1"/>
    <col min="2053" max="2054" width="9.140625" style="14"/>
    <col min="2055" max="2055" width="6.7109375" style="14" customWidth="1"/>
    <col min="2056" max="2056" width="22.42578125" style="14" customWidth="1"/>
    <col min="2057" max="2058" width="12.85546875" style="14" customWidth="1"/>
    <col min="2059" max="2072" width="9.140625" style="14"/>
    <col min="2073" max="2073" width="13" style="14" customWidth="1"/>
    <col min="2074" max="2075" width="9.140625" style="14"/>
    <col min="2076" max="2076" width="12.7109375" style="14" customWidth="1"/>
    <col min="2077" max="2300" width="9.140625" style="14"/>
    <col min="2301" max="2302" width="10.7109375" style="14" customWidth="1"/>
    <col min="2303" max="2303" width="3" style="14" customWidth="1"/>
    <col min="2304" max="2304" width="9.140625" style="14"/>
    <col min="2305" max="2305" width="13" style="14" customWidth="1"/>
    <col min="2306" max="2306" width="9.140625" style="14"/>
    <col min="2307" max="2307" width="8.7109375" style="14" customWidth="1"/>
    <col min="2308" max="2308" width="23.7109375" style="14" customWidth="1"/>
    <col min="2309" max="2310" width="9.140625" style="14"/>
    <col min="2311" max="2311" width="6.7109375" style="14" customWidth="1"/>
    <col min="2312" max="2312" width="22.42578125" style="14" customWidth="1"/>
    <col min="2313" max="2314" width="12.85546875" style="14" customWidth="1"/>
    <col min="2315" max="2328" width="9.140625" style="14"/>
    <col min="2329" max="2329" width="13" style="14" customWidth="1"/>
    <col min="2330" max="2331" width="9.140625" style="14"/>
    <col min="2332" max="2332" width="12.7109375" style="14" customWidth="1"/>
    <col min="2333" max="2556" width="9.140625" style="14"/>
    <col min="2557" max="2558" width="10.7109375" style="14" customWidth="1"/>
    <col min="2559" max="2559" width="3" style="14" customWidth="1"/>
    <col min="2560" max="2560" width="9.140625" style="14"/>
    <col min="2561" max="2561" width="13" style="14" customWidth="1"/>
    <col min="2562" max="2562" width="9.140625" style="14"/>
    <col min="2563" max="2563" width="8.7109375" style="14" customWidth="1"/>
    <col min="2564" max="2564" width="23.7109375" style="14" customWidth="1"/>
    <col min="2565" max="2566" width="9.140625" style="14"/>
    <col min="2567" max="2567" width="6.7109375" style="14" customWidth="1"/>
    <col min="2568" max="2568" width="22.42578125" style="14" customWidth="1"/>
    <col min="2569" max="2570" width="12.85546875" style="14" customWidth="1"/>
    <col min="2571" max="2584" width="9.140625" style="14"/>
    <col min="2585" max="2585" width="13" style="14" customWidth="1"/>
    <col min="2586" max="2587" width="9.140625" style="14"/>
    <col min="2588" max="2588" width="12.7109375" style="14" customWidth="1"/>
    <col min="2589" max="2812" width="9.140625" style="14"/>
    <col min="2813" max="2814" width="10.7109375" style="14" customWidth="1"/>
    <col min="2815" max="2815" width="3" style="14" customWidth="1"/>
    <col min="2816" max="2816" width="9.140625" style="14"/>
    <col min="2817" max="2817" width="13" style="14" customWidth="1"/>
    <col min="2818" max="2818" width="9.140625" style="14"/>
    <col min="2819" max="2819" width="8.7109375" style="14" customWidth="1"/>
    <col min="2820" max="2820" width="23.7109375" style="14" customWidth="1"/>
    <col min="2821" max="2822" width="9.140625" style="14"/>
    <col min="2823" max="2823" width="6.7109375" style="14" customWidth="1"/>
    <col min="2824" max="2824" width="22.42578125" style="14" customWidth="1"/>
    <col min="2825" max="2826" width="12.85546875" style="14" customWidth="1"/>
    <col min="2827" max="2840" width="9.140625" style="14"/>
    <col min="2841" max="2841" width="13" style="14" customWidth="1"/>
    <col min="2842" max="2843" width="9.140625" style="14"/>
    <col min="2844" max="2844" width="12.7109375" style="14" customWidth="1"/>
    <col min="2845" max="3068" width="9.140625" style="14"/>
    <col min="3069" max="3070" width="10.7109375" style="14" customWidth="1"/>
    <col min="3071" max="3071" width="3" style="14" customWidth="1"/>
    <col min="3072" max="3072" width="9.140625" style="14"/>
    <col min="3073" max="3073" width="13" style="14" customWidth="1"/>
    <col min="3074" max="3074" width="9.140625" style="14"/>
    <col min="3075" max="3075" width="8.7109375" style="14" customWidth="1"/>
    <col min="3076" max="3076" width="23.7109375" style="14" customWidth="1"/>
    <col min="3077" max="3078" width="9.140625" style="14"/>
    <col min="3079" max="3079" width="6.7109375" style="14" customWidth="1"/>
    <col min="3080" max="3080" width="22.42578125" style="14" customWidth="1"/>
    <col min="3081" max="3082" width="12.85546875" style="14" customWidth="1"/>
    <col min="3083" max="3096" width="9.140625" style="14"/>
    <col min="3097" max="3097" width="13" style="14" customWidth="1"/>
    <col min="3098" max="3099" width="9.140625" style="14"/>
    <col min="3100" max="3100" width="12.7109375" style="14" customWidth="1"/>
    <col min="3101" max="3324" width="9.140625" style="14"/>
    <col min="3325" max="3326" width="10.7109375" style="14" customWidth="1"/>
    <col min="3327" max="3327" width="3" style="14" customWidth="1"/>
    <col min="3328" max="3328" width="9.140625" style="14"/>
    <col min="3329" max="3329" width="13" style="14" customWidth="1"/>
    <col min="3330" max="3330" width="9.140625" style="14"/>
    <col min="3331" max="3331" width="8.7109375" style="14" customWidth="1"/>
    <col min="3332" max="3332" width="23.7109375" style="14" customWidth="1"/>
    <col min="3333" max="3334" width="9.140625" style="14"/>
    <col min="3335" max="3335" width="6.7109375" style="14" customWidth="1"/>
    <col min="3336" max="3336" width="22.42578125" style="14" customWidth="1"/>
    <col min="3337" max="3338" width="12.85546875" style="14" customWidth="1"/>
    <col min="3339" max="3352" width="9.140625" style="14"/>
    <col min="3353" max="3353" width="13" style="14" customWidth="1"/>
    <col min="3354" max="3355" width="9.140625" style="14"/>
    <col min="3356" max="3356" width="12.7109375" style="14" customWidth="1"/>
    <col min="3357" max="3580" width="9.140625" style="14"/>
    <col min="3581" max="3582" width="10.7109375" style="14" customWidth="1"/>
    <col min="3583" max="3583" width="3" style="14" customWidth="1"/>
    <col min="3584" max="3584" width="9.140625" style="14"/>
    <col min="3585" max="3585" width="13" style="14" customWidth="1"/>
    <col min="3586" max="3586" width="9.140625" style="14"/>
    <col min="3587" max="3587" width="8.7109375" style="14" customWidth="1"/>
    <col min="3588" max="3588" width="23.7109375" style="14" customWidth="1"/>
    <col min="3589" max="3590" width="9.140625" style="14"/>
    <col min="3591" max="3591" width="6.7109375" style="14" customWidth="1"/>
    <col min="3592" max="3592" width="22.42578125" style="14" customWidth="1"/>
    <col min="3593" max="3594" width="12.85546875" style="14" customWidth="1"/>
    <col min="3595" max="3608" width="9.140625" style="14"/>
    <col min="3609" max="3609" width="13" style="14" customWidth="1"/>
    <col min="3610" max="3611" width="9.140625" style="14"/>
    <col min="3612" max="3612" width="12.7109375" style="14" customWidth="1"/>
    <col min="3613" max="3836" width="9.140625" style="14"/>
    <col min="3837" max="3838" width="10.7109375" style="14" customWidth="1"/>
    <col min="3839" max="3839" width="3" style="14" customWidth="1"/>
    <col min="3840" max="3840" width="9.140625" style="14"/>
    <col min="3841" max="3841" width="13" style="14" customWidth="1"/>
    <col min="3842" max="3842" width="9.140625" style="14"/>
    <col min="3843" max="3843" width="8.7109375" style="14" customWidth="1"/>
    <col min="3844" max="3844" width="23.7109375" style="14" customWidth="1"/>
    <col min="3845" max="3846" width="9.140625" style="14"/>
    <col min="3847" max="3847" width="6.7109375" style="14" customWidth="1"/>
    <col min="3848" max="3848" width="22.42578125" style="14" customWidth="1"/>
    <col min="3849" max="3850" width="12.85546875" style="14" customWidth="1"/>
    <col min="3851" max="3864" width="9.140625" style="14"/>
    <col min="3865" max="3865" width="13" style="14" customWidth="1"/>
    <col min="3866" max="3867" width="9.140625" style="14"/>
    <col min="3868" max="3868" width="12.7109375" style="14" customWidth="1"/>
    <col min="3869" max="4092" width="9.140625" style="14"/>
    <col min="4093" max="4094" width="10.7109375" style="14" customWidth="1"/>
    <col min="4095" max="4095" width="3" style="14" customWidth="1"/>
    <col min="4096" max="4096" width="9.140625" style="14"/>
    <col min="4097" max="4097" width="13" style="14" customWidth="1"/>
    <col min="4098" max="4098" width="9.140625" style="14"/>
    <col min="4099" max="4099" width="8.7109375" style="14" customWidth="1"/>
    <col min="4100" max="4100" width="23.7109375" style="14" customWidth="1"/>
    <col min="4101" max="4102" width="9.140625" style="14"/>
    <col min="4103" max="4103" width="6.7109375" style="14" customWidth="1"/>
    <col min="4104" max="4104" width="22.42578125" style="14" customWidth="1"/>
    <col min="4105" max="4106" width="12.85546875" style="14" customWidth="1"/>
    <col min="4107" max="4120" width="9.140625" style="14"/>
    <col min="4121" max="4121" width="13" style="14" customWidth="1"/>
    <col min="4122" max="4123" width="9.140625" style="14"/>
    <col min="4124" max="4124" width="12.7109375" style="14" customWidth="1"/>
    <col min="4125" max="4348" width="9.140625" style="14"/>
    <col min="4349" max="4350" width="10.7109375" style="14" customWidth="1"/>
    <col min="4351" max="4351" width="3" style="14" customWidth="1"/>
    <col min="4352" max="4352" width="9.140625" style="14"/>
    <col min="4353" max="4353" width="13" style="14" customWidth="1"/>
    <col min="4354" max="4354" width="9.140625" style="14"/>
    <col min="4355" max="4355" width="8.7109375" style="14" customWidth="1"/>
    <col min="4356" max="4356" width="23.7109375" style="14" customWidth="1"/>
    <col min="4357" max="4358" width="9.140625" style="14"/>
    <col min="4359" max="4359" width="6.7109375" style="14" customWidth="1"/>
    <col min="4360" max="4360" width="22.42578125" style="14" customWidth="1"/>
    <col min="4361" max="4362" width="12.85546875" style="14" customWidth="1"/>
    <col min="4363" max="4376" width="9.140625" style="14"/>
    <col min="4377" max="4377" width="13" style="14" customWidth="1"/>
    <col min="4378" max="4379" width="9.140625" style="14"/>
    <col min="4380" max="4380" width="12.7109375" style="14" customWidth="1"/>
    <col min="4381" max="4604" width="9.140625" style="14"/>
    <col min="4605" max="4606" width="10.7109375" style="14" customWidth="1"/>
    <col min="4607" max="4607" width="3" style="14" customWidth="1"/>
    <col min="4608" max="4608" width="9.140625" style="14"/>
    <col min="4609" max="4609" width="13" style="14" customWidth="1"/>
    <col min="4610" max="4610" width="9.140625" style="14"/>
    <col min="4611" max="4611" width="8.7109375" style="14" customWidth="1"/>
    <col min="4612" max="4612" width="23.7109375" style="14" customWidth="1"/>
    <col min="4613" max="4614" width="9.140625" style="14"/>
    <col min="4615" max="4615" width="6.7109375" style="14" customWidth="1"/>
    <col min="4616" max="4616" width="22.42578125" style="14" customWidth="1"/>
    <col min="4617" max="4618" width="12.85546875" style="14" customWidth="1"/>
    <col min="4619" max="4632" width="9.140625" style="14"/>
    <col min="4633" max="4633" width="13" style="14" customWidth="1"/>
    <col min="4634" max="4635" width="9.140625" style="14"/>
    <col min="4636" max="4636" width="12.7109375" style="14" customWidth="1"/>
    <col min="4637" max="4860" width="9.140625" style="14"/>
    <col min="4861" max="4862" width="10.7109375" style="14" customWidth="1"/>
    <col min="4863" max="4863" width="3" style="14" customWidth="1"/>
    <col min="4864" max="4864" width="9.140625" style="14"/>
    <col min="4865" max="4865" width="13" style="14" customWidth="1"/>
    <col min="4866" max="4866" width="9.140625" style="14"/>
    <col min="4867" max="4867" width="8.7109375" style="14" customWidth="1"/>
    <col min="4868" max="4868" width="23.7109375" style="14" customWidth="1"/>
    <col min="4869" max="4870" width="9.140625" style="14"/>
    <col min="4871" max="4871" width="6.7109375" style="14" customWidth="1"/>
    <col min="4872" max="4872" width="22.42578125" style="14" customWidth="1"/>
    <col min="4873" max="4874" width="12.85546875" style="14" customWidth="1"/>
    <col min="4875" max="4888" width="9.140625" style="14"/>
    <col min="4889" max="4889" width="13" style="14" customWidth="1"/>
    <col min="4890" max="4891" width="9.140625" style="14"/>
    <col min="4892" max="4892" width="12.7109375" style="14" customWidth="1"/>
    <col min="4893" max="5116" width="9.140625" style="14"/>
    <col min="5117" max="5118" width="10.7109375" style="14" customWidth="1"/>
    <col min="5119" max="5119" width="3" style="14" customWidth="1"/>
    <col min="5120" max="5120" width="9.140625" style="14"/>
    <col min="5121" max="5121" width="13" style="14" customWidth="1"/>
    <col min="5122" max="5122" width="9.140625" style="14"/>
    <col min="5123" max="5123" width="8.7109375" style="14" customWidth="1"/>
    <col min="5124" max="5124" width="23.7109375" style="14" customWidth="1"/>
    <col min="5125" max="5126" width="9.140625" style="14"/>
    <col min="5127" max="5127" width="6.7109375" style="14" customWidth="1"/>
    <col min="5128" max="5128" width="22.42578125" style="14" customWidth="1"/>
    <col min="5129" max="5130" width="12.85546875" style="14" customWidth="1"/>
    <col min="5131" max="5144" width="9.140625" style="14"/>
    <col min="5145" max="5145" width="13" style="14" customWidth="1"/>
    <col min="5146" max="5147" width="9.140625" style="14"/>
    <col min="5148" max="5148" width="12.7109375" style="14" customWidth="1"/>
    <col min="5149" max="5372" width="9.140625" style="14"/>
    <col min="5373" max="5374" width="10.7109375" style="14" customWidth="1"/>
    <col min="5375" max="5375" width="3" style="14" customWidth="1"/>
    <col min="5376" max="5376" width="9.140625" style="14"/>
    <col min="5377" max="5377" width="13" style="14" customWidth="1"/>
    <col min="5378" max="5378" width="9.140625" style="14"/>
    <col min="5379" max="5379" width="8.7109375" style="14" customWidth="1"/>
    <col min="5380" max="5380" width="23.7109375" style="14" customWidth="1"/>
    <col min="5381" max="5382" width="9.140625" style="14"/>
    <col min="5383" max="5383" width="6.7109375" style="14" customWidth="1"/>
    <col min="5384" max="5384" width="22.42578125" style="14" customWidth="1"/>
    <col min="5385" max="5386" width="12.85546875" style="14" customWidth="1"/>
    <col min="5387" max="5400" width="9.140625" style="14"/>
    <col min="5401" max="5401" width="13" style="14" customWidth="1"/>
    <col min="5402" max="5403" width="9.140625" style="14"/>
    <col min="5404" max="5404" width="12.7109375" style="14" customWidth="1"/>
    <col min="5405" max="5628" width="9.140625" style="14"/>
    <col min="5629" max="5630" width="10.7109375" style="14" customWidth="1"/>
    <col min="5631" max="5631" width="3" style="14" customWidth="1"/>
    <col min="5632" max="5632" width="9.140625" style="14"/>
    <col min="5633" max="5633" width="13" style="14" customWidth="1"/>
    <col min="5634" max="5634" width="9.140625" style="14"/>
    <col min="5635" max="5635" width="8.7109375" style="14" customWidth="1"/>
    <col min="5636" max="5636" width="23.7109375" style="14" customWidth="1"/>
    <col min="5637" max="5638" width="9.140625" style="14"/>
    <col min="5639" max="5639" width="6.7109375" style="14" customWidth="1"/>
    <col min="5640" max="5640" width="22.42578125" style="14" customWidth="1"/>
    <col min="5641" max="5642" width="12.85546875" style="14" customWidth="1"/>
    <col min="5643" max="5656" width="9.140625" style="14"/>
    <col min="5657" max="5657" width="13" style="14" customWidth="1"/>
    <col min="5658" max="5659" width="9.140625" style="14"/>
    <col min="5660" max="5660" width="12.7109375" style="14" customWidth="1"/>
    <col min="5661" max="5884" width="9.140625" style="14"/>
    <col min="5885" max="5886" width="10.7109375" style="14" customWidth="1"/>
    <col min="5887" max="5887" width="3" style="14" customWidth="1"/>
    <col min="5888" max="5888" width="9.140625" style="14"/>
    <col min="5889" max="5889" width="13" style="14" customWidth="1"/>
    <col min="5890" max="5890" width="9.140625" style="14"/>
    <col min="5891" max="5891" width="8.7109375" style="14" customWidth="1"/>
    <col min="5892" max="5892" width="23.7109375" style="14" customWidth="1"/>
    <col min="5893" max="5894" width="9.140625" style="14"/>
    <col min="5895" max="5895" width="6.7109375" style="14" customWidth="1"/>
    <col min="5896" max="5896" width="22.42578125" style="14" customWidth="1"/>
    <col min="5897" max="5898" width="12.85546875" style="14" customWidth="1"/>
    <col min="5899" max="5912" width="9.140625" style="14"/>
    <col min="5913" max="5913" width="13" style="14" customWidth="1"/>
    <col min="5914" max="5915" width="9.140625" style="14"/>
    <col min="5916" max="5916" width="12.7109375" style="14" customWidth="1"/>
    <col min="5917" max="6140" width="9.140625" style="14"/>
    <col min="6141" max="6142" width="10.7109375" style="14" customWidth="1"/>
    <col min="6143" max="6143" width="3" style="14" customWidth="1"/>
    <col min="6144" max="6144" width="9.140625" style="14"/>
    <col min="6145" max="6145" width="13" style="14" customWidth="1"/>
    <col min="6146" max="6146" width="9.140625" style="14"/>
    <col min="6147" max="6147" width="8.7109375" style="14" customWidth="1"/>
    <col min="6148" max="6148" width="23.7109375" style="14" customWidth="1"/>
    <col min="6149" max="6150" width="9.140625" style="14"/>
    <col min="6151" max="6151" width="6.7109375" style="14" customWidth="1"/>
    <col min="6152" max="6152" width="22.42578125" style="14" customWidth="1"/>
    <col min="6153" max="6154" width="12.85546875" style="14" customWidth="1"/>
    <col min="6155" max="6168" width="9.140625" style="14"/>
    <col min="6169" max="6169" width="13" style="14" customWidth="1"/>
    <col min="6170" max="6171" width="9.140625" style="14"/>
    <col min="6172" max="6172" width="12.7109375" style="14" customWidth="1"/>
    <col min="6173" max="6396" width="9.140625" style="14"/>
    <col min="6397" max="6398" width="10.7109375" style="14" customWidth="1"/>
    <col min="6399" max="6399" width="3" style="14" customWidth="1"/>
    <col min="6400" max="6400" width="9.140625" style="14"/>
    <col min="6401" max="6401" width="13" style="14" customWidth="1"/>
    <col min="6402" max="6402" width="9.140625" style="14"/>
    <col min="6403" max="6403" width="8.7109375" style="14" customWidth="1"/>
    <col min="6404" max="6404" width="23.7109375" style="14" customWidth="1"/>
    <col min="6405" max="6406" width="9.140625" style="14"/>
    <col min="6407" max="6407" width="6.7109375" style="14" customWidth="1"/>
    <col min="6408" max="6408" width="22.42578125" style="14" customWidth="1"/>
    <col min="6409" max="6410" width="12.85546875" style="14" customWidth="1"/>
    <col min="6411" max="6424" width="9.140625" style="14"/>
    <col min="6425" max="6425" width="13" style="14" customWidth="1"/>
    <col min="6426" max="6427" width="9.140625" style="14"/>
    <col min="6428" max="6428" width="12.7109375" style="14" customWidth="1"/>
    <col min="6429" max="6652" width="9.140625" style="14"/>
    <col min="6653" max="6654" width="10.7109375" style="14" customWidth="1"/>
    <col min="6655" max="6655" width="3" style="14" customWidth="1"/>
    <col min="6656" max="6656" width="9.140625" style="14"/>
    <col min="6657" max="6657" width="13" style="14" customWidth="1"/>
    <col min="6658" max="6658" width="9.140625" style="14"/>
    <col min="6659" max="6659" width="8.7109375" style="14" customWidth="1"/>
    <col min="6660" max="6660" width="23.7109375" style="14" customWidth="1"/>
    <col min="6661" max="6662" width="9.140625" style="14"/>
    <col min="6663" max="6663" width="6.7109375" style="14" customWidth="1"/>
    <col min="6664" max="6664" width="22.42578125" style="14" customWidth="1"/>
    <col min="6665" max="6666" width="12.85546875" style="14" customWidth="1"/>
    <col min="6667" max="6680" width="9.140625" style="14"/>
    <col min="6681" max="6681" width="13" style="14" customWidth="1"/>
    <col min="6682" max="6683" width="9.140625" style="14"/>
    <col min="6684" max="6684" width="12.7109375" style="14" customWidth="1"/>
    <col min="6685" max="6908" width="9.140625" style="14"/>
    <col min="6909" max="6910" width="10.7109375" style="14" customWidth="1"/>
    <col min="6911" max="6911" width="3" style="14" customWidth="1"/>
    <col min="6912" max="6912" width="9.140625" style="14"/>
    <col min="6913" max="6913" width="13" style="14" customWidth="1"/>
    <col min="6914" max="6914" width="9.140625" style="14"/>
    <col min="6915" max="6915" width="8.7109375" style="14" customWidth="1"/>
    <col min="6916" max="6916" width="23.7109375" style="14" customWidth="1"/>
    <col min="6917" max="6918" width="9.140625" style="14"/>
    <col min="6919" max="6919" width="6.7109375" style="14" customWidth="1"/>
    <col min="6920" max="6920" width="22.42578125" style="14" customWidth="1"/>
    <col min="6921" max="6922" width="12.85546875" style="14" customWidth="1"/>
    <col min="6923" max="6936" width="9.140625" style="14"/>
    <col min="6937" max="6937" width="13" style="14" customWidth="1"/>
    <col min="6938" max="6939" width="9.140625" style="14"/>
    <col min="6940" max="6940" width="12.7109375" style="14" customWidth="1"/>
    <col min="6941" max="7164" width="9.140625" style="14"/>
    <col min="7165" max="7166" width="10.7109375" style="14" customWidth="1"/>
    <col min="7167" max="7167" width="3" style="14" customWidth="1"/>
    <col min="7168" max="7168" width="9.140625" style="14"/>
    <col min="7169" max="7169" width="13" style="14" customWidth="1"/>
    <col min="7170" max="7170" width="9.140625" style="14"/>
    <col min="7171" max="7171" width="8.7109375" style="14" customWidth="1"/>
    <col min="7172" max="7172" width="23.7109375" style="14" customWidth="1"/>
    <col min="7173" max="7174" width="9.140625" style="14"/>
    <col min="7175" max="7175" width="6.7109375" style="14" customWidth="1"/>
    <col min="7176" max="7176" width="22.42578125" style="14" customWidth="1"/>
    <col min="7177" max="7178" width="12.85546875" style="14" customWidth="1"/>
    <col min="7179" max="7192" width="9.140625" style="14"/>
    <col min="7193" max="7193" width="13" style="14" customWidth="1"/>
    <col min="7194" max="7195" width="9.140625" style="14"/>
    <col min="7196" max="7196" width="12.7109375" style="14" customWidth="1"/>
    <col min="7197" max="7420" width="9.140625" style="14"/>
    <col min="7421" max="7422" width="10.7109375" style="14" customWidth="1"/>
    <col min="7423" max="7423" width="3" style="14" customWidth="1"/>
    <col min="7424" max="7424" width="9.140625" style="14"/>
    <col min="7425" max="7425" width="13" style="14" customWidth="1"/>
    <col min="7426" max="7426" width="9.140625" style="14"/>
    <col min="7427" max="7427" width="8.7109375" style="14" customWidth="1"/>
    <col min="7428" max="7428" width="23.7109375" style="14" customWidth="1"/>
    <col min="7429" max="7430" width="9.140625" style="14"/>
    <col min="7431" max="7431" width="6.7109375" style="14" customWidth="1"/>
    <col min="7432" max="7432" width="22.42578125" style="14" customWidth="1"/>
    <col min="7433" max="7434" width="12.85546875" style="14" customWidth="1"/>
    <col min="7435" max="7448" width="9.140625" style="14"/>
    <col min="7449" max="7449" width="13" style="14" customWidth="1"/>
    <col min="7450" max="7451" width="9.140625" style="14"/>
    <col min="7452" max="7452" width="12.7109375" style="14" customWidth="1"/>
    <col min="7453" max="7676" width="9.140625" style="14"/>
    <col min="7677" max="7678" width="10.7109375" style="14" customWidth="1"/>
    <col min="7679" max="7679" width="3" style="14" customWidth="1"/>
    <col min="7680" max="7680" width="9.140625" style="14"/>
    <col min="7681" max="7681" width="13" style="14" customWidth="1"/>
    <col min="7682" max="7682" width="9.140625" style="14"/>
    <col min="7683" max="7683" width="8.7109375" style="14" customWidth="1"/>
    <col min="7684" max="7684" width="23.7109375" style="14" customWidth="1"/>
    <col min="7685" max="7686" width="9.140625" style="14"/>
    <col min="7687" max="7687" width="6.7109375" style="14" customWidth="1"/>
    <col min="7688" max="7688" width="22.42578125" style="14" customWidth="1"/>
    <col min="7689" max="7690" width="12.85546875" style="14" customWidth="1"/>
    <col min="7691" max="7704" width="9.140625" style="14"/>
    <col min="7705" max="7705" width="13" style="14" customWidth="1"/>
    <col min="7706" max="7707" width="9.140625" style="14"/>
    <col min="7708" max="7708" width="12.7109375" style="14" customWidth="1"/>
    <col min="7709" max="7932" width="9.140625" style="14"/>
    <col min="7933" max="7934" width="10.7109375" style="14" customWidth="1"/>
    <col min="7935" max="7935" width="3" style="14" customWidth="1"/>
    <col min="7936" max="7936" width="9.140625" style="14"/>
    <col min="7937" max="7937" width="13" style="14" customWidth="1"/>
    <col min="7938" max="7938" width="9.140625" style="14"/>
    <col min="7939" max="7939" width="8.7109375" style="14" customWidth="1"/>
    <col min="7940" max="7940" width="23.7109375" style="14" customWidth="1"/>
    <col min="7941" max="7942" width="9.140625" style="14"/>
    <col min="7943" max="7943" width="6.7109375" style="14" customWidth="1"/>
    <col min="7944" max="7944" width="22.42578125" style="14" customWidth="1"/>
    <col min="7945" max="7946" width="12.85546875" style="14" customWidth="1"/>
    <col min="7947" max="7960" width="9.140625" style="14"/>
    <col min="7961" max="7961" width="13" style="14" customWidth="1"/>
    <col min="7962" max="7963" width="9.140625" style="14"/>
    <col min="7964" max="7964" width="12.7109375" style="14" customWidth="1"/>
    <col min="7965" max="8188" width="9.140625" style="14"/>
    <col min="8189" max="8190" width="10.7109375" style="14" customWidth="1"/>
    <col min="8191" max="8191" width="3" style="14" customWidth="1"/>
    <col min="8192" max="8192" width="9.140625" style="14"/>
    <col min="8193" max="8193" width="13" style="14" customWidth="1"/>
    <col min="8194" max="8194" width="9.140625" style="14"/>
    <col min="8195" max="8195" width="8.7109375" style="14" customWidth="1"/>
    <col min="8196" max="8196" width="23.7109375" style="14" customWidth="1"/>
    <col min="8197" max="8198" width="9.140625" style="14"/>
    <col min="8199" max="8199" width="6.7109375" style="14" customWidth="1"/>
    <col min="8200" max="8200" width="22.42578125" style="14" customWidth="1"/>
    <col min="8201" max="8202" width="12.85546875" style="14" customWidth="1"/>
    <col min="8203" max="8216" width="9.140625" style="14"/>
    <col min="8217" max="8217" width="13" style="14" customWidth="1"/>
    <col min="8218" max="8219" width="9.140625" style="14"/>
    <col min="8220" max="8220" width="12.7109375" style="14" customWidth="1"/>
    <col min="8221" max="8444" width="9.140625" style="14"/>
    <col min="8445" max="8446" width="10.7109375" style="14" customWidth="1"/>
    <col min="8447" max="8447" width="3" style="14" customWidth="1"/>
    <col min="8448" max="8448" width="9.140625" style="14"/>
    <col min="8449" max="8449" width="13" style="14" customWidth="1"/>
    <col min="8450" max="8450" width="9.140625" style="14"/>
    <col min="8451" max="8451" width="8.7109375" style="14" customWidth="1"/>
    <col min="8452" max="8452" width="23.7109375" style="14" customWidth="1"/>
    <col min="8453" max="8454" width="9.140625" style="14"/>
    <col min="8455" max="8455" width="6.7109375" style="14" customWidth="1"/>
    <col min="8456" max="8456" width="22.42578125" style="14" customWidth="1"/>
    <col min="8457" max="8458" width="12.85546875" style="14" customWidth="1"/>
    <col min="8459" max="8472" width="9.140625" style="14"/>
    <col min="8473" max="8473" width="13" style="14" customWidth="1"/>
    <col min="8474" max="8475" width="9.140625" style="14"/>
    <col min="8476" max="8476" width="12.7109375" style="14" customWidth="1"/>
    <col min="8477" max="8700" width="9.140625" style="14"/>
    <col min="8701" max="8702" width="10.7109375" style="14" customWidth="1"/>
    <col min="8703" max="8703" width="3" style="14" customWidth="1"/>
    <col min="8704" max="8704" width="9.140625" style="14"/>
    <col min="8705" max="8705" width="13" style="14" customWidth="1"/>
    <col min="8706" max="8706" width="9.140625" style="14"/>
    <col min="8707" max="8707" width="8.7109375" style="14" customWidth="1"/>
    <col min="8708" max="8708" width="23.7109375" style="14" customWidth="1"/>
    <col min="8709" max="8710" width="9.140625" style="14"/>
    <col min="8711" max="8711" width="6.7109375" style="14" customWidth="1"/>
    <col min="8712" max="8712" width="22.42578125" style="14" customWidth="1"/>
    <col min="8713" max="8714" width="12.85546875" style="14" customWidth="1"/>
    <col min="8715" max="8728" width="9.140625" style="14"/>
    <col min="8729" max="8729" width="13" style="14" customWidth="1"/>
    <col min="8730" max="8731" width="9.140625" style="14"/>
    <col min="8732" max="8732" width="12.7109375" style="14" customWidth="1"/>
    <col min="8733" max="8956" width="9.140625" style="14"/>
    <col min="8957" max="8958" width="10.7109375" style="14" customWidth="1"/>
    <col min="8959" max="8959" width="3" style="14" customWidth="1"/>
    <col min="8960" max="8960" width="9.140625" style="14"/>
    <col min="8961" max="8961" width="13" style="14" customWidth="1"/>
    <col min="8962" max="8962" width="9.140625" style="14"/>
    <col min="8963" max="8963" width="8.7109375" style="14" customWidth="1"/>
    <col min="8964" max="8964" width="23.7109375" style="14" customWidth="1"/>
    <col min="8965" max="8966" width="9.140625" style="14"/>
    <col min="8967" max="8967" width="6.7109375" style="14" customWidth="1"/>
    <col min="8968" max="8968" width="22.42578125" style="14" customWidth="1"/>
    <col min="8969" max="8970" width="12.85546875" style="14" customWidth="1"/>
    <col min="8971" max="8984" width="9.140625" style="14"/>
    <col min="8985" max="8985" width="13" style="14" customWidth="1"/>
    <col min="8986" max="8987" width="9.140625" style="14"/>
    <col min="8988" max="8988" width="12.7109375" style="14" customWidth="1"/>
    <col min="8989" max="9212" width="9.140625" style="14"/>
    <col min="9213" max="9214" width="10.7109375" style="14" customWidth="1"/>
    <col min="9215" max="9215" width="3" style="14" customWidth="1"/>
    <col min="9216" max="9216" width="9.140625" style="14"/>
    <col min="9217" max="9217" width="13" style="14" customWidth="1"/>
    <col min="9218" max="9218" width="9.140625" style="14"/>
    <col min="9219" max="9219" width="8.7109375" style="14" customWidth="1"/>
    <col min="9220" max="9220" width="23.7109375" style="14" customWidth="1"/>
    <col min="9221" max="9222" width="9.140625" style="14"/>
    <col min="9223" max="9223" width="6.7109375" style="14" customWidth="1"/>
    <col min="9224" max="9224" width="22.42578125" style="14" customWidth="1"/>
    <col min="9225" max="9226" width="12.85546875" style="14" customWidth="1"/>
    <col min="9227" max="9240" width="9.140625" style="14"/>
    <col min="9241" max="9241" width="13" style="14" customWidth="1"/>
    <col min="9242" max="9243" width="9.140625" style="14"/>
    <col min="9244" max="9244" width="12.7109375" style="14" customWidth="1"/>
    <col min="9245" max="9468" width="9.140625" style="14"/>
    <col min="9469" max="9470" width="10.7109375" style="14" customWidth="1"/>
    <col min="9471" max="9471" width="3" style="14" customWidth="1"/>
    <col min="9472" max="9472" width="9.140625" style="14"/>
    <col min="9473" max="9473" width="13" style="14" customWidth="1"/>
    <col min="9474" max="9474" width="9.140625" style="14"/>
    <col min="9475" max="9475" width="8.7109375" style="14" customWidth="1"/>
    <col min="9476" max="9476" width="23.7109375" style="14" customWidth="1"/>
    <col min="9477" max="9478" width="9.140625" style="14"/>
    <col min="9479" max="9479" width="6.7109375" style="14" customWidth="1"/>
    <col min="9480" max="9480" width="22.42578125" style="14" customWidth="1"/>
    <col min="9481" max="9482" width="12.85546875" style="14" customWidth="1"/>
    <col min="9483" max="9496" width="9.140625" style="14"/>
    <col min="9497" max="9497" width="13" style="14" customWidth="1"/>
    <col min="9498" max="9499" width="9.140625" style="14"/>
    <col min="9500" max="9500" width="12.7109375" style="14" customWidth="1"/>
    <col min="9501" max="9724" width="9.140625" style="14"/>
    <col min="9725" max="9726" width="10.7109375" style="14" customWidth="1"/>
    <col min="9727" max="9727" width="3" style="14" customWidth="1"/>
    <col min="9728" max="9728" width="9.140625" style="14"/>
    <col min="9729" max="9729" width="13" style="14" customWidth="1"/>
    <col min="9730" max="9730" width="9.140625" style="14"/>
    <col min="9731" max="9731" width="8.7109375" style="14" customWidth="1"/>
    <col min="9732" max="9732" width="23.7109375" style="14" customWidth="1"/>
    <col min="9733" max="9734" width="9.140625" style="14"/>
    <col min="9735" max="9735" width="6.7109375" style="14" customWidth="1"/>
    <col min="9736" max="9736" width="22.42578125" style="14" customWidth="1"/>
    <col min="9737" max="9738" width="12.85546875" style="14" customWidth="1"/>
    <col min="9739" max="9752" width="9.140625" style="14"/>
    <col min="9753" max="9753" width="13" style="14" customWidth="1"/>
    <col min="9754" max="9755" width="9.140625" style="14"/>
    <col min="9756" max="9756" width="12.7109375" style="14" customWidth="1"/>
    <col min="9757" max="9980" width="9.140625" style="14"/>
    <col min="9981" max="9982" width="10.7109375" style="14" customWidth="1"/>
    <col min="9983" max="9983" width="3" style="14" customWidth="1"/>
    <col min="9984" max="9984" width="9.140625" style="14"/>
    <col min="9985" max="9985" width="13" style="14" customWidth="1"/>
    <col min="9986" max="9986" width="9.140625" style="14"/>
    <col min="9987" max="9987" width="8.7109375" style="14" customWidth="1"/>
    <col min="9988" max="9988" width="23.7109375" style="14" customWidth="1"/>
    <col min="9989" max="9990" width="9.140625" style="14"/>
    <col min="9991" max="9991" width="6.7109375" style="14" customWidth="1"/>
    <col min="9992" max="9992" width="22.42578125" style="14" customWidth="1"/>
    <col min="9993" max="9994" width="12.85546875" style="14" customWidth="1"/>
    <col min="9995" max="10008" width="9.140625" style="14"/>
    <col min="10009" max="10009" width="13" style="14" customWidth="1"/>
    <col min="10010" max="10011" width="9.140625" style="14"/>
    <col min="10012" max="10012" width="12.7109375" style="14" customWidth="1"/>
    <col min="10013" max="10236" width="9.140625" style="14"/>
    <col min="10237" max="10238" width="10.7109375" style="14" customWidth="1"/>
    <col min="10239" max="10239" width="3" style="14" customWidth="1"/>
    <col min="10240" max="10240" width="9.140625" style="14"/>
    <col min="10241" max="10241" width="13" style="14" customWidth="1"/>
    <col min="10242" max="10242" width="9.140625" style="14"/>
    <col min="10243" max="10243" width="8.7109375" style="14" customWidth="1"/>
    <col min="10244" max="10244" width="23.7109375" style="14" customWidth="1"/>
    <col min="10245" max="10246" width="9.140625" style="14"/>
    <col min="10247" max="10247" width="6.7109375" style="14" customWidth="1"/>
    <col min="10248" max="10248" width="22.42578125" style="14" customWidth="1"/>
    <col min="10249" max="10250" width="12.85546875" style="14" customWidth="1"/>
    <col min="10251" max="10264" width="9.140625" style="14"/>
    <col min="10265" max="10265" width="13" style="14" customWidth="1"/>
    <col min="10266" max="10267" width="9.140625" style="14"/>
    <col min="10268" max="10268" width="12.7109375" style="14" customWidth="1"/>
    <col min="10269" max="10492" width="9.140625" style="14"/>
    <col min="10493" max="10494" width="10.7109375" style="14" customWidth="1"/>
    <col min="10495" max="10495" width="3" style="14" customWidth="1"/>
    <col min="10496" max="10496" width="9.140625" style="14"/>
    <col min="10497" max="10497" width="13" style="14" customWidth="1"/>
    <col min="10498" max="10498" width="9.140625" style="14"/>
    <col min="10499" max="10499" width="8.7109375" style="14" customWidth="1"/>
    <col min="10500" max="10500" width="23.7109375" style="14" customWidth="1"/>
    <col min="10501" max="10502" width="9.140625" style="14"/>
    <col min="10503" max="10503" width="6.7109375" style="14" customWidth="1"/>
    <col min="10504" max="10504" width="22.42578125" style="14" customWidth="1"/>
    <col min="10505" max="10506" width="12.85546875" style="14" customWidth="1"/>
    <col min="10507" max="10520" width="9.140625" style="14"/>
    <col min="10521" max="10521" width="13" style="14" customWidth="1"/>
    <col min="10522" max="10523" width="9.140625" style="14"/>
    <col min="10524" max="10524" width="12.7109375" style="14" customWidth="1"/>
    <col min="10525" max="10748" width="9.140625" style="14"/>
    <col min="10749" max="10750" width="10.7109375" style="14" customWidth="1"/>
    <col min="10751" max="10751" width="3" style="14" customWidth="1"/>
    <col min="10752" max="10752" width="9.140625" style="14"/>
    <col min="10753" max="10753" width="13" style="14" customWidth="1"/>
    <col min="10754" max="10754" width="9.140625" style="14"/>
    <col min="10755" max="10755" width="8.7109375" style="14" customWidth="1"/>
    <col min="10756" max="10756" width="23.7109375" style="14" customWidth="1"/>
    <col min="10757" max="10758" width="9.140625" style="14"/>
    <col min="10759" max="10759" width="6.7109375" style="14" customWidth="1"/>
    <col min="10760" max="10760" width="22.42578125" style="14" customWidth="1"/>
    <col min="10761" max="10762" width="12.85546875" style="14" customWidth="1"/>
    <col min="10763" max="10776" width="9.140625" style="14"/>
    <col min="10777" max="10777" width="13" style="14" customWidth="1"/>
    <col min="10778" max="10779" width="9.140625" style="14"/>
    <col min="10780" max="10780" width="12.7109375" style="14" customWidth="1"/>
    <col min="10781" max="11004" width="9.140625" style="14"/>
    <col min="11005" max="11006" width="10.7109375" style="14" customWidth="1"/>
    <col min="11007" max="11007" width="3" style="14" customWidth="1"/>
    <col min="11008" max="11008" width="9.140625" style="14"/>
    <col min="11009" max="11009" width="13" style="14" customWidth="1"/>
    <col min="11010" max="11010" width="9.140625" style="14"/>
    <col min="11011" max="11011" width="8.7109375" style="14" customWidth="1"/>
    <col min="11012" max="11012" width="23.7109375" style="14" customWidth="1"/>
    <col min="11013" max="11014" width="9.140625" style="14"/>
    <col min="11015" max="11015" width="6.7109375" style="14" customWidth="1"/>
    <col min="11016" max="11016" width="22.42578125" style="14" customWidth="1"/>
    <col min="11017" max="11018" width="12.85546875" style="14" customWidth="1"/>
    <col min="11019" max="11032" width="9.140625" style="14"/>
    <col min="11033" max="11033" width="13" style="14" customWidth="1"/>
    <col min="11034" max="11035" width="9.140625" style="14"/>
    <col min="11036" max="11036" width="12.7109375" style="14" customWidth="1"/>
    <col min="11037" max="11260" width="9.140625" style="14"/>
    <col min="11261" max="11262" width="10.7109375" style="14" customWidth="1"/>
    <col min="11263" max="11263" width="3" style="14" customWidth="1"/>
    <col min="11264" max="11264" width="9.140625" style="14"/>
    <col min="11265" max="11265" width="13" style="14" customWidth="1"/>
    <col min="11266" max="11266" width="9.140625" style="14"/>
    <col min="11267" max="11267" width="8.7109375" style="14" customWidth="1"/>
    <col min="11268" max="11268" width="23.7109375" style="14" customWidth="1"/>
    <col min="11269" max="11270" width="9.140625" style="14"/>
    <col min="11271" max="11271" width="6.7109375" style="14" customWidth="1"/>
    <col min="11272" max="11272" width="22.42578125" style="14" customWidth="1"/>
    <col min="11273" max="11274" width="12.85546875" style="14" customWidth="1"/>
    <col min="11275" max="11288" width="9.140625" style="14"/>
    <col min="11289" max="11289" width="13" style="14" customWidth="1"/>
    <col min="11290" max="11291" width="9.140625" style="14"/>
    <col min="11292" max="11292" width="12.7109375" style="14" customWidth="1"/>
    <col min="11293" max="11516" width="9.140625" style="14"/>
    <col min="11517" max="11518" width="10.7109375" style="14" customWidth="1"/>
    <col min="11519" max="11519" width="3" style="14" customWidth="1"/>
    <col min="11520" max="11520" width="9.140625" style="14"/>
    <col min="11521" max="11521" width="13" style="14" customWidth="1"/>
    <col min="11522" max="11522" width="9.140625" style="14"/>
    <col min="11523" max="11523" width="8.7109375" style="14" customWidth="1"/>
    <col min="11524" max="11524" width="23.7109375" style="14" customWidth="1"/>
    <col min="11525" max="11526" width="9.140625" style="14"/>
    <col min="11527" max="11527" width="6.7109375" style="14" customWidth="1"/>
    <col min="11528" max="11528" width="22.42578125" style="14" customWidth="1"/>
    <col min="11529" max="11530" width="12.85546875" style="14" customWidth="1"/>
    <col min="11531" max="11544" width="9.140625" style="14"/>
    <col min="11545" max="11545" width="13" style="14" customWidth="1"/>
    <col min="11546" max="11547" width="9.140625" style="14"/>
    <col min="11548" max="11548" width="12.7109375" style="14" customWidth="1"/>
    <col min="11549" max="11772" width="9.140625" style="14"/>
    <col min="11773" max="11774" width="10.7109375" style="14" customWidth="1"/>
    <col min="11775" max="11775" width="3" style="14" customWidth="1"/>
    <col min="11776" max="11776" width="9.140625" style="14"/>
    <col min="11777" max="11777" width="13" style="14" customWidth="1"/>
    <col min="11778" max="11778" width="9.140625" style="14"/>
    <col min="11779" max="11779" width="8.7109375" style="14" customWidth="1"/>
    <col min="11780" max="11780" width="23.7109375" style="14" customWidth="1"/>
    <col min="11781" max="11782" width="9.140625" style="14"/>
    <col min="11783" max="11783" width="6.7109375" style="14" customWidth="1"/>
    <col min="11784" max="11784" width="22.42578125" style="14" customWidth="1"/>
    <col min="11785" max="11786" width="12.85546875" style="14" customWidth="1"/>
    <col min="11787" max="11800" width="9.140625" style="14"/>
    <col min="11801" max="11801" width="13" style="14" customWidth="1"/>
    <col min="11802" max="11803" width="9.140625" style="14"/>
    <col min="11804" max="11804" width="12.7109375" style="14" customWidth="1"/>
    <col min="11805" max="12028" width="9.140625" style="14"/>
    <col min="12029" max="12030" width="10.7109375" style="14" customWidth="1"/>
    <col min="12031" max="12031" width="3" style="14" customWidth="1"/>
    <col min="12032" max="12032" width="9.140625" style="14"/>
    <col min="12033" max="12033" width="13" style="14" customWidth="1"/>
    <col min="12034" max="12034" width="9.140625" style="14"/>
    <col min="12035" max="12035" width="8.7109375" style="14" customWidth="1"/>
    <col min="12036" max="12036" width="23.7109375" style="14" customWidth="1"/>
    <col min="12037" max="12038" width="9.140625" style="14"/>
    <col min="12039" max="12039" width="6.7109375" style="14" customWidth="1"/>
    <col min="12040" max="12040" width="22.42578125" style="14" customWidth="1"/>
    <col min="12041" max="12042" width="12.85546875" style="14" customWidth="1"/>
    <col min="12043" max="12056" width="9.140625" style="14"/>
    <col min="12057" max="12057" width="13" style="14" customWidth="1"/>
    <col min="12058" max="12059" width="9.140625" style="14"/>
    <col min="12060" max="12060" width="12.7109375" style="14" customWidth="1"/>
    <col min="12061" max="12284" width="9.140625" style="14"/>
    <col min="12285" max="12286" width="10.7109375" style="14" customWidth="1"/>
    <col min="12287" max="12287" width="3" style="14" customWidth="1"/>
    <col min="12288" max="12288" width="9.140625" style="14"/>
    <col min="12289" max="12289" width="13" style="14" customWidth="1"/>
    <col min="12290" max="12290" width="9.140625" style="14"/>
    <col min="12291" max="12291" width="8.7109375" style="14" customWidth="1"/>
    <col min="12292" max="12292" width="23.7109375" style="14" customWidth="1"/>
    <col min="12293" max="12294" width="9.140625" style="14"/>
    <col min="12295" max="12295" width="6.7109375" style="14" customWidth="1"/>
    <col min="12296" max="12296" width="22.42578125" style="14" customWidth="1"/>
    <col min="12297" max="12298" width="12.85546875" style="14" customWidth="1"/>
    <col min="12299" max="12312" width="9.140625" style="14"/>
    <col min="12313" max="12313" width="13" style="14" customWidth="1"/>
    <col min="12314" max="12315" width="9.140625" style="14"/>
    <col min="12316" max="12316" width="12.7109375" style="14" customWidth="1"/>
    <col min="12317" max="12540" width="9.140625" style="14"/>
    <col min="12541" max="12542" width="10.7109375" style="14" customWidth="1"/>
    <col min="12543" max="12543" width="3" style="14" customWidth="1"/>
    <col min="12544" max="12544" width="9.140625" style="14"/>
    <col min="12545" max="12545" width="13" style="14" customWidth="1"/>
    <col min="12546" max="12546" width="9.140625" style="14"/>
    <col min="12547" max="12547" width="8.7109375" style="14" customWidth="1"/>
    <col min="12548" max="12548" width="23.7109375" style="14" customWidth="1"/>
    <col min="12549" max="12550" width="9.140625" style="14"/>
    <col min="12551" max="12551" width="6.7109375" style="14" customWidth="1"/>
    <col min="12552" max="12552" width="22.42578125" style="14" customWidth="1"/>
    <col min="12553" max="12554" width="12.85546875" style="14" customWidth="1"/>
    <col min="12555" max="12568" width="9.140625" style="14"/>
    <col min="12569" max="12569" width="13" style="14" customWidth="1"/>
    <col min="12570" max="12571" width="9.140625" style="14"/>
    <col min="12572" max="12572" width="12.7109375" style="14" customWidth="1"/>
    <col min="12573" max="12796" width="9.140625" style="14"/>
    <col min="12797" max="12798" width="10.7109375" style="14" customWidth="1"/>
    <col min="12799" max="12799" width="3" style="14" customWidth="1"/>
    <col min="12800" max="12800" width="9.140625" style="14"/>
    <col min="12801" max="12801" width="13" style="14" customWidth="1"/>
    <col min="12802" max="12802" width="9.140625" style="14"/>
    <col min="12803" max="12803" width="8.7109375" style="14" customWidth="1"/>
    <col min="12804" max="12804" width="23.7109375" style="14" customWidth="1"/>
    <col min="12805" max="12806" width="9.140625" style="14"/>
    <col min="12807" max="12807" width="6.7109375" style="14" customWidth="1"/>
    <col min="12808" max="12808" width="22.42578125" style="14" customWidth="1"/>
    <col min="12809" max="12810" width="12.85546875" style="14" customWidth="1"/>
    <col min="12811" max="12824" width="9.140625" style="14"/>
    <col min="12825" max="12825" width="13" style="14" customWidth="1"/>
    <col min="12826" max="12827" width="9.140625" style="14"/>
    <col min="12828" max="12828" width="12.7109375" style="14" customWidth="1"/>
    <col min="12829" max="13052" width="9.140625" style="14"/>
    <col min="13053" max="13054" width="10.7109375" style="14" customWidth="1"/>
    <col min="13055" max="13055" width="3" style="14" customWidth="1"/>
    <col min="13056" max="13056" width="9.140625" style="14"/>
    <col min="13057" max="13057" width="13" style="14" customWidth="1"/>
    <col min="13058" max="13058" width="9.140625" style="14"/>
    <col min="13059" max="13059" width="8.7109375" style="14" customWidth="1"/>
    <col min="13060" max="13060" width="23.7109375" style="14" customWidth="1"/>
    <col min="13061" max="13062" width="9.140625" style="14"/>
    <col min="13063" max="13063" width="6.7109375" style="14" customWidth="1"/>
    <col min="13064" max="13064" width="22.42578125" style="14" customWidth="1"/>
    <col min="13065" max="13066" width="12.85546875" style="14" customWidth="1"/>
    <col min="13067" max="13080" width="9.140625" style="14"/>
    <col min="13081" max="13081" width="13" style="14" customWidth="1"/>
    <col min="13082" max="13083" width="9.140625" style="14"/>
    <col min="13084" max="13084" width="12.7109375" style="14" customWidth="1"/>
    <col min="13085" max="13308" width="9.140625" style="14"/>
    <col min="13309" max="13310" width="10.7109375" style="14" customWidth="1"/>
    <col min="13311" max="13311" width="3" style="14" customWidth="1"/>
    <col min="13312" max="13312" width="9.140625" style="14"/>
    <col min="13313" max="13313" width="13" style="14" customWidth="1"/>
    <col min="13314" max="13314" width="9.140625" style="14"/>
    <col min="13315" max="13315" width="8.7109375" style="14" customWidth="1"/>
    <col min="13316" max="13316" width="23.7109375" style="14" customWidth="1"/>
    <col min="13317" max="13318" width="9.140625" style="14"/>
    <col min="13319" max="13319" width="6.7109375" style="14" customWidth="1"/>
    <col min="13320" max="13320" width="22.42578125" style="14" customWidth="1"/>
    <col min="13321" max="13322" width="12.85546875" style="14" customWidth="1"/>
    <col min="13323" max="13336" width="9.140625" style="14"/>
    <col min="13337" max="13337" width="13" style="14" customWidth="1"/>
    <col min="13338" max="13339" width="9.140625" style="14"/>
    <col min="13340" max="13340" width="12.7109375" style="14" customWidth="1"/>
    <col min="13341" max="13564" width="9.140625" style="14"/>
    <col min="13565" max="13566" width="10.7109375" style="14" customWidth="1"/>
    <col min="13567" max="13567" width="3" style="14" customWidth="1"/>
    <col min="13568" max="13568" width="9.140625" style="14"/>
    <col min="13569" max="13569" width="13" style="14" customWidth="1"/>
    <col min="13570" max="13570" width="9.140625" style="14"/>
    <col min="13571" max="13571" width="8.7109375" style="14" customWidth="1"/>
    <col min="13572" max="13572" width="23.7109375" style="14" customWidth="1"/>
    <col min="13573" max="13574" width="9.140625" style="14"/>
    <col min="13575" max="13575" width="6.7109375" style="14" customWidth="1"/>
    <col min="13576" max="13576" width="22.42578125" style="14" customWidth="1"/>
    <col min="13577" max="13578" width="12.85546875" style="14" customWidth="1"/>
    <col min="13579" max="13592" width="9.140625" style="14"/>
    <col min="13593" max="13593" width="13" style="14" customWidth="1"/>
    <col min="13594" max="13595" width="9.140625" style="14"/>
    <col min="13596" max="13596" width="12.7109375" style="14" customWidth="1"/>
    <col min="13597" max="13820" width="9.140625" style="14"/>
    <col min="13821" max="13822" width="10.7109375" style="14" customWidth="1"/>
    <col min="13823" max="13823" width="3" style="14" customWidth="1"/>
    <col min="13824" max="13824" width="9.140625" style="14"/>
    <col min="13825" max="13825" width="13" style="14" customWidth="1"/>
    <col min="13826" max="13826" width="9.140625" style="14"/>
    <col min="13827" max="13827" width="8.7109375" style="14" customWidth="1"/>
    <col min="13828" max="13828" width="23.7109375" style="14" customWidth="1"/>
    <col min="13829" max="13830" width="9.140625" style="14"/>
    <col min="13831" max="13831" width="6.7109375" style="14" customWidth="1"/>
    <col min="13832" max="13832" width="22.42578125" style="14" customWidth="1"/>
    <col min="13833" max="13834" width="12.85546875" style="14" customWidth="1"/>
    <col min="13835" max="13848" width="9.140625" style="14"/>
    <col min="13849" max="13849" width="13" style="14" customWidth="1"/>
    <col min="13850" max="13851" width="9.140625" style="14"/>
    <col min="13852" max="13852" width="12.7109375" style="14" customWidth="1"/>
    <col min="13853" max="14076" width="9.140625" style="14"/>
    <col min="14077" max="14078" width="10.7109375" style="14" customWidth="1"/>
    <col min="14079" max="14079" width="3" style="14" customWidth="1"/>
    <col min="14080" max="14080" width="9.140625" style="14"/>
    <col min="14081" max="14081" width="13" style="14" customWidth="1"/>
    <col min="14082" max="14082" width="9.140625" style="14"/>
    <col min="14083" max="14083" width="8.7109375" style="14" customWidth="1"/>
    <col min="14084" max="14084" width="23.7109375" style="14" customWidth="1"/>
    <col min="14085" max="14086" width="9.140625" style="14"/>
    <col min="14087" max="14087" width="6.7109375" style="14" customWidth="1"/>
    <col min="14088" max="14088" width="22.42578125" style="14" customWidth="1"/>
    <col min="14089" max="14090" width="12.85546875" style="14" customWidth="1"/>
    <col min="14091" max="14104" width="9.140625" style="14"/>
    <col min="14105" max="14105" width="13" style="14" customWidth="1"/>
    <col min="14106" max="14107" width="9.140625" style="14"/>
    <col min="14108" max="14108" width="12.7109375" style="14" customWidth="1"/>
    <col min="14109" max="14332" width="9.140625" style="14"/>
    <col min="14333" max="14334" width="10.7109375" style="14" customWidth="1"/>
    <col min="14335" max="14335" width="3" style="14" customWidth="1"/>
    <col min="14336" max="14336" width="9.140625" style="14"/>
    <col min="14337" max="14337" width="13" style="14" customWidth="1"/>
    <col min="14338" max="14338" width="9.140625" style="14"/>
    <col min="14339" max="14339" width="8.7109375" style="14" customWidth="1"/>
    <col min="14340" max="14340" width="23.7109375" style="14" customWidth="1"/>
    <col min="14341" max="14342" width="9.140625" style="14"/>
    <col min="14343" max="14343" width="6.7109375" style="14" customWidth="1"/>
    <col min="14344" max="14344" width="22.42578125" style="14" customWidth="1"/>
    <col min="14345" max="14346" width="12.85546875" style="14" customWidth="1"/>
    <col min="14347" max="14360" width="9.140625" style="14"/>
    <col min="14361" max="14361" width="13" style="14" customWidth="1"/>
    <col min="14362" max="14363" width="9.140625" style="14"/>
    <col min="14364" max="14364" width="12.7109375" style="14" customWidth="1"/>
    <col min="14365" max="14588" width="9.140625" style="14"/>
    <col min="14589" max="14590" width="10.7109375" style="14" customWidth="1"/>
    <col min="14591" max="14591" width="3" style="14" customWidth="1"/>
    <col min="14592" max="14592" width="9.140625" style="14"/>
    <col min="14593" max="14593" width="13" style="14" customWidth="1"/>
    <col min="14594" max="14594" width="9.140625" style="14"/>
    <col min="14595" max="14595" width="8.7109375" style="14" customWidth="1"/>
    <col min="14596" max="14596" width="23.7109375" style="14" customWidth="1"/>
    <col min="14597" max="14598" width="9.140625" style="14"/>
    <col min="14599" max="14599" width="6.7109375" style="14" customWidth="1"/>
    <col min="14600" max="14600" width="22.42578125" style="14" customWidth="1"/>
    <col min="14601" max="14602" width="12.85546875" style="14" customWidth="1"/>
    <col min="14603" max="14616" width="9.140625" style="14"/>
    <col min="14617" max="14617" width="13" style="14" customWidth="1"/>
    <col min="14618" max="14619" width="9.140625" style="14"/>
    <col min="14620" max="14620" width="12.7109375" style="14" customWidth="1"/>
    <col min="14621" max="14844" width="9.140625" style="14"/>
    <col min="14845" max="14846" width="10.7109375" style="14" customWidth="1"/>
    <col min="14847" max="14847" width="3" style="14" customWidth="1"/>
    <col min="14848" max="14848" width="9.140625" style="14"/>
    <col min="14849" max="14849" width="13" style="14" customWidth="1"/>
    <col min="14850" max="14850" width="9.140625" style="14"/>
    <col min="14851" max="14851" width="8.7109375" style="14" customWidth="1"/>
    <col min="14852" max="14852" width="23.7109375" style="14" customWidth="1"/>
    <col min="14853" max="14854" width="9.140625" style="14"/>
    <col min="14855" max="14855" width="6.7109375" style="14" customWidth="1"/>
    <col min="14856" max="14856" width="22.42578125" style="14" customWidth="1"/>
    <col min="14857" max="14858" width="12.85546875" style="14" customWidth="1"/>
    <col min="14859" max="14872" width="9.140625" style="14"/>
    <col min="14873" max="14873" width="13" style="14" customWidth="1"/>
    <col min="14874" max="14875" width="9.140625" style="14"/>
    <col min="14876" max="14876" width="12.7109375" style="14" customWidth="1"/>
    <col min="14877" max="15100" width="9.140625" style="14"/>
    <col min="15101" max="15102" width="10.7109375" style="14" customWidth="1"/>
    <col min="15103" max="15103" width="3" style="14" customWidth="1"/>
    <col min="15104" max="15104" width="9.140625" style="14"/>
    <col min="15105" max="15105" width="13" style="14" customWidth="1"/>
    <col min="15106" max="15106" width="9.140625" style="14"/>
    <col min="15107" max="15107" width="8.7109375" style="14" customWidth="1"/>
    <col min="15108" max="15108" width="23.7109375" style="14" customWidth="1"/>
    <col min="15109" max="15110" width="9.140625" style="14"/>
    <col min="15111" max="15111" width="6.7109375" style="14" customWidth="1"/>
    <col min="15112" max="15112" width="22.42578125" style="14" customWidth="1"/>
    <col min="15113" max="15114" width="12.85546875" style="14" customWidth="1"/>
    <col min="15115" max="15128" width="9.140625" style="14"/>
    <col min="15129" max="15129" width="13" style="14" customWidth="1"/>
    <col min="15130" max="15131" width="9.140625" style="14"/>
    <col min="15132" max="15132" width="12.7109375" style="14" customWidth="1"/>
    <col min="15133" max="15356" width="9.140625" style="14"/>
    <col min="15357" max="15358" width="10.7109375" style="14" customWidth="1"/>
    <col min="15359" max="15359" width="3" style="14" customWidth="1"/>
    <col min="15360" max="15360" width="9.140625" style="14"/>
    <col min="15361" max="15361" width="13" style="14" customWidth="1"/>
    <col min="15362" max="15362" width="9.140625" style="14"/>
    <col min="15363" max="15363" width="8.7109375" style="14" customWidth="1"/>
    <col min="15364" max="15364" width="23.7109375" style="14" customWidth="1"/>
    <col min="15365" max="15366" width="9.140625" style="14"/>
    <col min="15367" max="15367" width="6.7109375" style="14" customWidth="1"/>
    <col min="15368" max="15368" width="22.42578125" style="14" customWidth="1"/>
    <col min="15369" max="15370" width="12.85546875" style="14" customWidth="1"/>
    <col min="15371" max="15384" width="9.140625" style="14"/>
    <col min="15385" max="15385" width="13" style="14" customWidth="1"/>
    <col min="15386" max="15387" width="9.140625" style="14"/>
    <col min="15388" max="15388" width="12.7109375" style="14" customWidth="1"/>
    <col min="15389" max="15612" width="9.140625" style="14"/>
    <col min="15613" max="15614" width="10.7109375" style="14" customWidth="1"/>
    <col min="15615" max="15615" width="3" style="14" customWidth="1"/>
    <col min="15616" max="15616" width="9.140625" style="14"/>
    <col min="15617" max="15617" width="13" style="14" customWidth="1"/>
    <col min="15618" max="15618" width="9.140625" style="14"/>
    <col min="15619" max="15619" width="8.7109375" style="14" customWidth="1"/>
    <col min="15620" max="15620" width="23.7109375" style="14" customWidth="1"/>
    <col min="15621" max="15622" width="9.140625" style="14"/>
    <col min="15623" max="15623" width="6.7109375" style="14" customWidth="1"/>
    <col min="15624" max="15624" width="22.42578125" style="14" customWidth="1"/>
    <col min="15625" max="15626" width="12.85546875" style="14" customWidth="1"/>
    <col min="15627" max="15640" width="9.140625" style="14"/>
    <col min="15641" max="15641" width="13" style="14" customWidth="1"/>
    <col min="15642" max="15643" width="9.140625" style="14"/>
    <col min="15644" max="15644" width="12.7109375" style="14" customWidth="1"/>
    <col min="15645" max="15868" width="9.140625" style="14"/>
    <col min="15869" max="15870" width="10.7109375" style="14" customWidth="1"/>
    <col min="15871" max="15871" width="3" style="14" customWidth="1"/>
    <col min="15872" max="15872" width="9.140625" style="14"/>
    <col min="15873" max="15873" width="13" style="14" customWidth="1"/>
    <col min="15874" max="15874" width="9.140625" style="14"/>
    <col min="15875" max="15875" width="8.7109375" style="14" customWidth="1"/>
    <col min="15876" max="15876" width="23.7109375" style="14" customWidth="1"/>
    <col min="15877" max="15878" width="9.140625" style="14"/>
    <col min="15879" max="15879" width="6.7109375" style="14" customWidth="1"/>
    <col min="15880" max="15880" width="22.42578125" style="14" customWidth="1"/>
    <col min="15881" max="15882" width="12.85546875" style="14" customWidth="1"/>
    <col min="15883" max="15896" width="9.140625" style="14"/>
    <col min="15897" max="15897" width="13" style="14" customWidth="1"/>
    <col min="15898" max="15899" width="9.140625" style="14"/>
    <col min="15900" max="15900" width="12.7109375" style="14" customWidth="1"/>
    <col min="15901" max="16124" width="9.140625" style="14"/>
    <col min="16125" max="16126" width="10.7109375" style="14" customWidth="1"/>
    <col min="16127" max="16127" width="3" style="14" customWidth="1"/>
    <col min="16128" max="16128" width="9.140625" style="14"/>
    <col min="16129" max="16129" width="13" style="14" customWidth="1"/>
    <col min="16130" max="16130" width="9.140625" style="14"/>
    <col min="16131" max="16131" width="8.7109375" style="14" customWidth="1"/>
    <col min="16132" max="16132" width="23.7109375" style="14" customWidth="1"/>
    <col min="16133" max="16134" width="9.140625" style="14"/>
    <col min="16135" max="16135" width="6.7109375" style="14" customWidth="1"/>
    <col min="16136" max="16136" width="22.42578125" style="14" customWidth="1"/>
    <col min="16137" max="16138" width="12.85546875" style="14" customWidth="1"/>
    <col min="16139" max="16152" width="9.140625" style="14"/>
    <col min="16153" max="16153" width="13" style="14" customWidth="1"/>
    <col min="16154" max="16155" width="9.140625" style="14"/>
    <col min="16156" max="16156" width="12.7109375" style="14" customWidth="1"/>
    <col min="16157" max="16384" width="9.140625" style="14"/>
  </cols>
  <sheetData>
    <row r="1" spans="1:16" s="9" customFormat="1" ht="45.75" customHeight="1" x14ac:dyDescent="0.25">
      <c r="A1" s="39"/>
      <c r="B1" s="57" t="s">
        <v>110</v>
      </c>
      <c r="C1" s="57"/>
      <c r="D1" s="57"/>
      <c r="E1" s="57"/>
      <c r="F1" s="57"/>
      <c r="G1" s="57"/>
      <c r="H1" s="57"/>
      <c r="I1" s="57"/>
      <c r="J1" s="57"/>
      <c r="K1" s="58"/>
      <c r="L1" s="4"/>
      <c r="M1" s="5"/>
      <c r="N1" s="6"/>
      <c r="O1" s="7"/>
      <c r="P1" s="8"/>
    </row>
    <row r="2" spans="1:16" ht="10.5" customHeight="1" x14ac:dyDescent="0.25">
      <c r="A2" s="40" t="s">
        <v>0</v>
      </c>
      <c r="B2" s="53"/>
      <c r="C2" s="54"/>
      <c r="D2" s="54"/>
      <c r="E2" s="54"/>
      <c r="F2" s="54"/>
      <c r="G2" s="54"/>
      <c r="H2" s="54"/>
      <c r="I2" s="54"/>
      <c r="J2" s="64" t="s">
        <v>1</v>
      </c>
      <c r="K2" s="65"/>
    </row>
    <row r="3" spans="1:16" ht="15.75" x14ac:dyDescent="0.25">
      <c r="A3" s="43" t="s">
        <v>2</v>
      </c>
      <c r="B3" s="55"/>
      <c r="C3" s="55"/>
      <c r="D3" s="55"/>
      <c r="E3" s="55"/>
      <c r="F3" s="55"/>
      <c r="G3" s="55"/>
      <c r="H3" s="55"/>
      <c r="I3" s="55"/>
      <c r="J3" s="64"/>
      <c r="K3" s="65"/>
    </row>
    <row r="4" spans="1:16" s="9" customFormat="1" ht="6" customHeight="1" x14ac:dyDescent="0.25">
      <c r="A4" s="42" t="s">
        <v>3</v>
      </c>
      <c r="B4" s="56"/>
      <c r="C4" s="56"/>
      <c r="D4" s="56"/>
      <c r="E4" s="56"/>
      <c r="F4" s="56"/>
      <c r="G4" s="56"/>
      <c r="H4" s="56"/>
      <c r="I4" s="66" t="s">
        <v>5</v>
      </c>
      <c r="J4" s="68"/>
      <c r="K4" s="69"/>
      <c r="L4" s="4"/>
      <c r="M4" s="5"/>
      <c r="N4" s="6"/>
      <c r="O4" s="7"/>
      <c r="P4" s="8"/>
    </row>
    <row r="5" spans="1:16" s="9" customFormat="1" ht="18.75" customHeight="1" x14ac:dyDescent="0.25">
      <c r="A5" s="43" t="s">
        <v>4</v>
      </c>
      <c r="B5" s="75"/>
      <c r="C5" s="56"/>
      <c r="D5" s="56"/>
      <c r="E5" s="56"/>
      <c r="F5" s="56"/>
      <c r="G5" s="56"/>
      <c r="H5" s="56"/>
      <c r="I5" s="66"/>
      <c r="J5" s="70"/>
      <c r="K5" s="71"/>
      <c r="L5" s="4"/>
      <c r="M5" s="5"/>
      <c r="N5" s="6"/>
      <c r="O5" s="7"/>
      <c r="P5" s="8"/>
    </row>
    <row r="6" spans="1:16" s="9" customFormat="1" ht="10.5" customHeight="1" x14ac:dyDescent="0.25">
      <c r="A6" s="41"/>
      <c r="B6" s="15"/>
      <c r="C6" s="74"/>
      <c r="D6" s="74"/>
      <c r="E6" s="74"/>
      <c r="F6" s="74"/>
      <c r="G6" s="74"/>
      <c r="H6" s="74"/>
      <c r="I6" s="56"/>
      <c r="J6" s="64" t="s">
        <v>6</v>
      </c>
      <c r="K6" s="65"/>
      <c r="L6" s="4"/>
      <c r="M6" s="5"/>
      <c r="N6" s="6"/>
      <c r="O6" s="7"/>
      <c r="P6" s="8"/>
    </row>
    <row r="7" spans="1:16" s="9" customFormat="1" ht="18.75" customHeight="1" x14ac:dyDescent="0.25">
      <c r="A7" s="76" t="s">
        <v>7</v>
      </c>
      <c r="B7" s="77"/>
      <c r="C7" s="56"/>
      <c r="D7" s="56"/>
      <c r="E7" s="56"/>
      <c r="F7" s="56"/>
      <c r="G7" s="56"/>
      <c r="H7" s="56"/>
      <c r="I7" s="56"/>
      <c r="J7" s="64"/>
      <c r="K7" s="65"/>
      <c r="L7" s="4"/>
      <c r="M7" s="5"/>
      <c r="N7" s="6"/>
      <c r="O7" s="7"/>
      <c r="P7" s="8"/>
    </row>
    <row r="8" spans="1:16" s="9" customFormat="1" ht="18.75" customHeight="1" x14ac:dyDescent="0.25">
      <c r="A8" s="81" t="s">
        <v>115</v>
      </c>
      <c r="B8" s="78"/>
      <c r="C8" s="78"/>
      <c r="D8" s="78"/>
      <c r="E8" s="78"/>
      <c r="F8" s="79" t="s">
        <v>113</v>
      </c>
      <c r="G8" s="79"/>
      <c r="H8" s="79"/>
      <c r="I8" s="79"/>
      <c r="J8" s="78" t="s">
        <v>114</v>
      </c>
      <c r="K8" s="82"/>
      <c r="L8" s="4"/>
      <c r="M8" s="5"/>
      <c r="N8" s="6"/>
      <c r="O8" s="7"/>
      <c r="P8" s="8"/>
    </row>
    <row r="9" spans="1:16" s="9" customFormat="1" ht="6" customHeight="1" x14ac:dyDescent="0.25">
      <c r="A9" s="81"/>
      <c r="B9" s="78"/>
      <c r="C9" s="78"/>
      <c r="D9" s="78"/>
      <c r="E9" s="78"/>
      <c r="F9" s="79"/>
      <c r="G9" s="79"/>
      <c r="H9" s="79"/>
      <c r="I9" s="79"/>
      <c r="J9" s="80"/>
      <c r="K9" s="82"/>
      <c r="L9" s="4"/>
      <c r="M9" s="5"/>
      <c r="N9" s="6"/>
      <c r="O9" s="7"/>
      <c r="P9" s="8"/>
    </row>
    <row r="10" spans="1:16" ht="48" customHeight="1" x14ac:dyDescent="0.25">
      <c r="A10" s="83" t="s">
        <v>8</v>
      </c>
      <c r="B10" s="61" t="s">
        <v>9</v>
      </c>
      <c r="C10" s="61"/>
      <c r="D10" s="61"/>
      <c r="E10" s="47" t="s">
        <v>116</v>
      </c>
      <c r="F10" s="62" t="s">
        <v>10</v>
      </c>
      <c r="G10" s="63"/>
      <c r="H10" s="48" t="s">
        <v>116</v>
      </c>
      <c r="I10" s="46" t="s">
        <v>11</v>
      </c>
      <c r="J10" s="47" t="s">
        <v>12</v>
      </c>
      <c r="K10" s="84" t="s">
        <v>112</v>
      </c>
      <c r="L10" s="16" t="str">
        <f>IF(L11="","","Sæði kemur frá stöð")</f>
        <v/>
      </c>
      <c r="O10" s="17" t="str">
        <f>IF(B11="","","Aðalhrútur er:")</f>
        <v/>
      </c>
      <c r="P10" s="18" t="str">
        <f>IF(F11="","","Varahrútur er:")</f>
        <v/>
      </c>
    </row>
    <row r="11" spans="1:16" ht="18.75" customHeight="1" x14ac:dyDescent="0.25">
      <c r="A11" s="85"/>
      <c r="B11" s="59"/>
      <c r="C11" s="60"/>
      <c r="D11" s="19" t="str">
        <f>IF(B11=0,"",VLOOKUP(B11,hrutar[],2))</f>
        <v/>
      </c>
      <c r="E11" s="72" t="str">
        <f>IF(B11=0,"",VLOOKUP(B11,hrutar[],3))</f>
        <v/>
      </c>
      <c r="F11" s="45"/>
      <c r="G11" s="19" t="str">
        <f>IF(F11=0,"",VLOOKUP(F11,hrutar[],2))</f>
        <v/>
      </c>
      <c r="H11" s="73" t="str">
        <f>IF(F11=0,"",VLOOKUP(F11,hrutar[],3))</f>
        <v/>
      </c>
      <c r="I11" s="1"/>
      <c r="J11" s="2"/>
      <c r="K11" s="86" t="str">
        <f>IF(A11=0,"",VLOOKUP(A11,dagsetningar[],3))</f>
        <v/>
      </c>
      <c r="L11" s="20" t="str">
        <f>IF(A11=0,"",VLOOKUP(A11,dagsetningar[],2))</f>
        <v/>
      </c>
      <c r="M11" s="21" t="str">
        <f>IF(B11=0,"",IF(OR(K11=L11,L11="S og V"),"ok","Hrútur er ekki í boði þennan dag"))</f>
        <v/>
      </c>
      <c r="N11" s="22" t="str">
        <f>IF(B11="","",IF(I11&gt;0,"","Vantar að skrá fjölda stráa"))</f>
        <v/>
      </c>
      <c r="O11" s="23" t="str">
        <f>IF(B11=0,"",VLOOKUP(B11,hrutar[],4))</f>
        <v/>
      </c>
      <c r="P11" s="24" t="str">
        <f>IF(F11=0,"",VLOOKUP(F11,hrutar[],4))</f>
        <v/>
      </c>
    </row>
    <row r="12" spans="1:16" s="25" customFormat="1" ht="18.75" customHeight="1" x14ac:dyDescent="0.25">
      <c r="A12" s="85"/>
      <c r="B12" s="59"/>
      <c r="C12" s="60"/>
      <c r="D12" s="19" t="str">
        <f>IF(B12=0,"",VLOOKUP(B12,hrutar[],2))</f>
        <v/>
      </c>
      <c r="E12" s="72" t="str">
        <f>IF(B12=0,"",VLOOKUP(B12,hrutar[],3))</f>
        <v/>
      </c>
      <c r="F12" s="45"/>
      <c r="G12" s="19" t="str">
        <f>IF(F12=0,"",VLOOKUP(F12,hrutar[],2))</f>
        <v/>
      </c>
      <c r="H12" s="73"/>
      <c r="I12" s="1"/>
      <c r="J12" s="2"/>
      <c r="K12" s="86" t="str">
        <f>IF(A12=0,"",VLOOKUP(A12,dagsetningar[],3))</f>
        <v/>
      </c>
      <c r="L12" s="20" t="str">
        <f>IF(A12=0,"",VLOOKUP(A12,dagsetningar[],2))</f>
        <v/>
      </c>
      <c r="M12" s="21" t="str">
        <f>IF(B12=0,"",IF(OR(K12=L12,L12="S og V"),"ok","Hrútur er ekki í boði þennan dag"))</f>
        <v/>
      </c>
      <c r="N12" s="22" t="str">
        <f>IF(B12="","",IF(I12&gt;0,"","Vantar að skrá fjölda stráa"))</f>
        <v/>
      </c>
      <c r="O12" s="23" t="str">
        <f>IF(B12=0,"",VLOOKUP(B12,hrutar[],4))</f>
        <v/>
      </c>
      <c r="P12" s="24" t="str">
        <f>IF(F12=0,"",VLOOKUP(F12,hrutar[],4))</f>
        <v/>
      </c>
    </row>
    <row r="13" spans="1:16" s="25" customFormat="1" ht="18.75" customHeight="1" x14ac:dyDescent="0.25">
      <c r="A13" s="85"/>
      <c r="B13" s="59"/>
      <c r="C13" s="60"/>
      <c r="D13" s="19" t="str">
        <f>IF(B13=0,"",VLOOKUP(B13,hrutar[],2))</f>
        <v/>
      </c>
      <c r="E13" s="72" t="str">
        <f>IF(B13=0,"",VLOOKUP(B13,hrutar[],3))</f>
        <v/>
      </c>
      <c r="F13" s="45"/>
      <c r="G13" s="19" t="str">
        <f>IF(F13=0,"",VLOOKUP(F13,hrutar[],2))</f>
        <v/>
      </c>
      <c r="H13" s="73"/>
      <c r="I13" s="1"/>
      <c r="J13" s="2"/>
      <c r="K13" s="86" t="str">
        <f>IF(A13=0,"",VLOOKUP(A13,dagsetningar[],3))</f>
        <v/>
      </c>
      <c r="L13" s="20" t="str">
        <f>IF(A13=0,"",VLOOKUP(A13,dagsetningar[],2))</f>
        <v/>
      </c>
      <c r="M13" s="21" t="str">
        <f>IF(B13=0,"",IF(OR(K13=L13,L13="S og V"),"ok","Hrútur er ekki í boði þennan dag"))</f>
        <v/>
      </c>
      <c r="N13" s="22" t="str">
        <f>IF(B13="","",IF(I13&gt;0,"","Vantar að skrá fjölda stráa"))</f>
        <v/>
      </c>
      <c r="O13" s="23" t="str">
        <f>IF(B13=0,"",VLOOKUP(B13,hrutar[],4))</f>
        <v/>
      </c>
      <c r="P13" s="24" t="str">
        <f>IF(F13=0,"",VLOOKUP(F13,hrutar[],4))</f>
        <v/>
      </c>
    </row>
    <row r="14" spans="1:16" s="25" customFormat="1" ht="18.75" customHeight="1" x14ac:dyDescent="0.25">
      <c r="A14" s="85"/>
      <c r="B14" s="59"/>
      <c r="C14" s="60"/>
      <c r="D14" s="19" t="str">
        <f>IF(B14=0,"",VLOOKUP(B14,hrutar[],2))</f>
        <v/>
      </c>
      <c r="E14" s="72" t="str">
        <f>IF(B14=0,"",VLOOKUP(B14,hrutar[],3))</f>
        <v/>
      </c>
      <c r="F14" s="45"/>
      <c r="G14" s="19" t="str">
        <f>IF(F14=0,"",VLOOKUP(F14,hrutar[],2))</f>
        <v/>
      </c>
      <c r="H14" s="73"/>
      <c r="I14" s="1"/>
      <c r="J14" s="2"/>
      <c r="K14" s="86" t="str">
        <f>IF(A14=0,"",VLOOKUP(A14,dagsetningar[],3))</f>
        <v/>
      </c>
      <c r="L14" s="20" t="str">
        <f>IF(A14=0,"",VLOOKUP(A14,dagsetningar[],2))</f>
        <v/>
      </c>
      <c r="M14" s="21" t="str">
        <f>IF(B14=0,"",IF(OR(K14=L14,L14="S og V"),"ok","Hrútur er ekki í boði þennan dag"))</f>
        <v/>
      </c>
      <c r="N14" s="22" t="str">
        <f>IF(B14="","",IF(I14&gt;0,"","Vantar að skrá fjölda stráa"))</f>
        <v/>
      </c>
      <c r="O14" s="23" t="str">
        <f>IF(B14=0,"",VLOOKUP(B14,hrutar[],4))</f>
        <v/>
      </c>
      <c r="P14" s="24" t="str">
        <f>IF(F14=0,"",VLOOKUP(F14,hrutar[],4))</f>
        <v/>
      </c>
    </row>
    <row r="15" spans="1:16" s="25" customFormat="1" ht="18.75" customHeight="1" x14ac:dyDescent="0.25">
      <c r="A15" s="85"/>
      <c r="B15" s="59"/>
      <c r="C15" s="60"/>
      <c r="D15" s="19" t="str">
        <f>IF(B15=0,"",VLOOKUP(B15,hrutar[],2))</f>
        <v/>
      </c>
      <c r="E15" s="72" t="str">
        <f>IF(B15=0,"",VLOOKUP(B15,hrutar[],3))</f>
        <v/>
      </c>
      <c r="F15" s="45"/>
      <c r="G15" s="19" t="str">
        <f>IF(F15=0,"",VLOOKUP(F15,hrutar[],2))</f>
        <v/>
      </c>
      <c r="H15" s="73"/>
      <c r="I15" s="1"/>
      <c r="J15" s="2"/>
      <c r="K15" s="86" t="str">
        <f>IF(A15=0,"",VLOOKUP(A15,dagsetningar[],3))</f>
        <v/>
      </c>
      <c r="L15" s="20" t="str">
        <f>IF(A15=0,"",VLOOKUP(A15,dagsetningar[],2))</f>
        <v/>
      </c>
      <c r="M15" s="21" t="str">
        <f>IF(B15=0,"",IF(OR(K15=L15,L15="S og V"),"ok","Hrútur er ekki í boði þennan dag"))</f>
        <v/>
      </c>
      <c r="N15" s="22" t="str">
        <f>IF(B15="","",IF(I15&gt;0,"","Vantar að skrá fjölda stráa"))</f>
        <v/>
      </c>
      <c r="O15" s="23" t="str">
        <f>IF(B15=0,"",VLOOKUP(B15,hrutar[],4))</f>
        <v/>
      </c>
      <c r="P15" s="24" t="str">
        <f>IF(F15=0,"",VLOOKUP(F15,hrutar[],4))</f>
        <v/>
      </c>
    </row>
    <row r="16" spans="1:16" s="25" customFormat="1" ht="18.75" customHeight="1" x14ac:dyDescent="0.25">
      <c r="A16" s="85"/>
      <c r="B16" s="59"/>
      <c r="C16" s="60"/>
      <c r="D16" s="19" t="str">
        <f>IF(B16=0,"",VLOOKUP(B16,hrutar[],2))</f>
        <v/>
      </c>
      <c r="E16" s="72" t="str">
        <f>IF(B16=0,"",VLOOKUP(B16,hrutar[],3))</f>
        <v/>
      </c>
      <c r="F16" s="45"/>
      <c r="G16" s="19" t="str">
        <f>IF(F16=0,"",VLOOKUP(F16,hrutar[],2))</f>
        <v/>
      </c>
      <c r="H16" s="73"/>
      <c r="I16" s="1"/>
      <c r="J16" s="2" t="str">
        <f t="shared" ref="J16:J44" si="0">IF(A16=42351,"BSE ekki með þennan dag","")</f>
        <v/>
      </c>
      <c r="K16" s="86" t="str">
        <f>IF(A16=0,"",VLOOKUP(A16,dagsetningar[],3))</f>
        <v/>
      </c>
      <c r="L16" s="20" t="str">
        <f>IF(A16=0,"",VLOOKUP(A16,dagsetningar[],2))</f>
        <v/>
      </c>
      <c r="M16" s="21" t="str">
        <f>IF(B16=0,"",IF(OR(K16=L16,L16="S og V"),"ok","Hrútur er ekki í boði þennan dag"))</f>
        <v/>
      </c>
      <c r="N16" s="22" t="str">
        <f>IF(B16="","",IF(I16&gt;0,"","Vantar að skrá fjölda stráa"))</f>
        <v/>
      </c>
      <c r="O16" s="23" t="str">
        <f>IF(B16=0,"",VLOOKUP(B16,hrutar[],4))</f>
        <v/>
      </c>
      <c r="P16" s="24" t="str">
        <f>IF(F16=0,"",VLOOKUP(F16,hrutar[],4))</f>
        <v/>
      </c>
    </row>
    <row r="17" spans="1:16" s="25" customFormat="1" ht="18.75" customHeight="1" x14ac:dyDescent="0.25">
      <c r="A17" s="85"/>
      <c r="B17" s="59"/>
      <c r="C17" s="60"/>
      <c r="D17" s="19" t="str">
        <f>IF(B17=0,"",VLOOKUP(B17,hrutar[],2))</f>
        <v/>
      </c>
      <c r="E17" s="72" t="str">
        <f>IF(B17=0,"",VLOOKUP(B17,hrutar[],3))</f>
        <v/>
      </c>
      <c r="F17" s="45"/>
      <c r="G17" s="19" t="str">
        <f>IF(F17=0,"",VLOOKUP(F17,hrutar[],2))</f>
        <v/>
      </c>
      <c r="H17" s="73"/>
      <c r="I17" s="1"/>
      <c r="J17" s="2" t="str">
        <f t="shared" si="0"/>
        <v/>
      </c>
      <c r="K17" s="86" t="str">
        <f>IF(A17=0,"",VLOOKUP(A17,dagsetningar[],3))</f>
        <v/>
      </c>
      <c r="L17" s="20" t="str">
        <f>IF(A17=0,"",VLOOKUP(A17,dagsetningar[],2))</f>
        <v/>
      </c>
      <c r="M17" s="21" t="str">
        <f>IF(B17=0,"",IF(OR(K17=L17,L17="S og V"),"ok","Hrútur er ekki í boði þennan dag"))</f>
        <v/>
      </c>
      <c r="N17" s="22" t="str">
        <f>IF(B17="","",IF(I17&gt;0,"","Vantar að skrá fjölda stráa"))</f>
        <v/>
      </c>
      <c r="O17" s="23" t="str">
        <f>IF(B17=0,"",VLOOKUP(B17,hrutar[],4))</f>
        <v/>
      </c>
      <c r="P17" s="24" t="str">
        <f>IF(F17=0,"",VLOOKUP(F17,hrutar[],4))</f>
        <v/>
      </c>
    </row>
    <row r="18" spans="1:16" s="25" customFormat="1" ht="18.75" customHeight="1" x14ac:dyDescent="0.25">
      <c r="A18" s="85"/>
      <c r="B18" s="59"/>
      <c r="C18" s="60"/>
      <c r="D18" s="19" t="str">
        <f>IF(B18=0,"",VLOOKUP(B18,hrutar[],2))</f>
        <v/>
      </c>
      <c r="E18" s="72" t="str">
        <f>IF(B18=0,"",VLOOKUP(B18,hrutar[],3))</f>
        <v/>
      </c>
      <c r="F18" s="45"/>
      <c r="G18" s="19" t="str">
        <f>IF(F18=0,"",VLOOKUP(F18,hrutar[],2))</f>
        <v/>
      </c>
      <c r="H18" s="73"/>
      <c r="I18" s="1"/>
      <c r="J18" s="3" t="str">
        <f t="shared" si="0"/>
        <v/>
      </c>
      <c r="K18" s="86" t="str">
        <f>IF(A18=0,"",VLOOKUP(A18,dagsetningar[],3))</f>
        <v/>
      </c>
      <c r="L18" s="20" t="str">
        <f>IF(A18=0,"",VLOOKUP(A18,dagsetningar[],2))</f>
        <v/>
      </c>
      <c r="M18" s="21" t="str">
        <f>IF(B18=0,"",IF(OR(K18=L18,L18="S og V"),"ok","Hrútur er ekki í boði þennan dag"))</f>
        <v/>
      </c>
      <c r="N18" s="22" t="str">
        <f>IF(B18="","",IF(I18&gt;0,"","Vantar að skrá fjölda stráa"))</f>
        <v/>
      </c>
      <c r="O18" s="23" t="str">
        <f>IF(B18=0,"",VLOOKUP(B18,hrutar[],4))</f>
        <v/>
      </c>
      <c r="P18" s="24" t="str">
        <f>IF(F18=0,"",VLOOKUP(F18,hrutar[],4))</f>
        <v/>
      </c>
    </row>
    <row r="19" spans="1:16" s="25" customFormat="1" ht="18.75" customHeight="1" x14ac:dyDescent="0.25">
      <c r="A19" s="85"/>
      <c r="B19" s="59"/>
      <c r="C19" s="60"/>
      <c r="D19" s="19" t="str">
        <f>IF(B19=0,"",VLOOKUP(B19,hrutar[],2))</f>
        <v/>
      </c>
      <c r="E19" s="72" t="str">
        <f>IF(B19=0,"",VLOOKUP(B19,hrutar[],3))</f>
        <v/>
      </c>
      <c r="F19" s="45"/>
      <c r="G19" s="19" t="str">
        <f>IF(F19=0,"",VLOOKUP(F19,hrutar[],2))</f>
        <v/>
      </c>
      <c r="H19" s="73"/>
      <c r="I19" s="1"/>
      <c r="J19" s="3" t="str">
        <f t="shared" si="0"/>
        <v/>
      </c>
      <c r="K19" s="86" t="str">
        <f>IF(A19=0,"",VLOOKUP(A19,dagsetningar[],3))</f>
        <v/>
      </c>
      <c r="L19" s="20" t="str">
        <f>IF(A19=0,"",VLOOKUP(A19,dagsetningar[],2))</f>
        <v/>
      </c>
      <c r="M19" s="21" t="str">
        <f>IF(B19=0,"",IF(OR(K19=L19,L19="S og V"),"ok","Hrútur er ekki í boði þennan dag"))</f>
        <v/>
      </c>
      <c r="N19" s="22" t="str">
        <f>IF(B19="","",IF(I19&gt;0,"","Vantar að skrá fjölda stráa"))</f>
        <v/>
      </c>
      <c r="O19" s="23" t="str">
        <f>IF(B19=0,"",VLOOKUP(B19,hrutar[],4))</f>
        <v/>
      </c>
      <c r="P19" s="24" t="str">
        <f>IF(F19=0,"",VLOOKUP(F19,hrutar[],4))</f>
        <v/>
      </c>
    </row>
    <row r="20" spans="1:16" s="25" customFormat="1" ht="18.75" customHeight="1" x14ac:dyDescent="0.25">
      <c r="A20" s="85"/>
      <c r="B20" s="59"/>
      <c r="C20" s="60"/>
      <c r="D20" s="19" t="str">
        <f>IF(B20=0,"",VLOOKUP(B20,hrutar[],2))</f>
        <v/>
      </c>
      <c r="E20" s="72" t="str">
        <f>IF(B20=0,"",VLOOKUP(B20,hrutar[],3))</f>
        <v/>
      </c>
      <c r="F20" s="45"/>
      <c r="G20" s="19" t="str">
        <f>IF(F20=0,"",VLOOKUP(F20,hrutar[],2))</f>
        <v/>
      </c>
      <c r="H20" s="73"/>
      <c r="I20" s="1"/>
      <c r="J20" s="3" t="str">
        <f t="shared" si="0"/>
        <v/>
      </c>
      <c r="K20" s="86" t="str">
        <f>IF(A20=0,"",VLOOKUP(A20,dagsetningar[],3))</f>
        <v/>
      </c>
      <c r="L20" s="20" t="str">
        <f>IF(A20=0,"",VLOOKUP(A20,dagsetningar[],2))</f>
        <v/>
      </c>
      <c r="M20" s="21" t="str">
        <f>IF(B20=0,"",IF(OR(K20=L20,L20="S og V"),"ok","Hrútur er ekki í boði þennan dag"))</f>
        <v/>
      </c>
      <c r="N20" s="22" t="str">
        <f>IF(B20="","",IF(I20&gt;0,"","Vantar að skrá fjölda stráa"))</f>
        <v/>
      </c>
      <c r="O20" s="23" t="str">
        <f>IF(B20=0,"",VLOOKUP(B20,hrutar[],4))</f>
        <v/>
      </c>
      <c r="P20" s="24" t="str">
        <f>IF(F20=0,"",VLOOKUP(F20,hrutar[],4))</f>
        <v/>
      </c>
    </row>
    <row r="21" spans="1:16" s="25" customFormat="1" ht="18.75" customHeight="1" x14ac:dyDescent="0.25">
      <c r="A21" s="85"/>
      <c r="B21" s="59"/>
      <c r="C21" s="60"/>
      <c r="D21" s="19" t="str">
        <f>IF(B21=0,"",VLOOKUP(B21,hrutar[],2))</f>
        <v/>
      </c>
      <c r="E21" s="72" t="str">
        <f>IF(B21=0,"",VLOOKUP(B21,hrutar[],3))</f>
        <v/>
      </c>
      <c r="F21" s="45"/>
      <c r="G21" s="19" t="str">
        <f>IF(F21=0,"",VLOOKUP(F21,hrutar[],2))</f>
        <v/>
      </c>
      <c r="H21" s="73"/>
      <c r="I21" s="1"/>
      <c r="J21" s="3" t="str">
        <f t="shared" si="0"/>
        <v/>
      </c>
      <c r="K21" s="86" t="str">
        <f>IF(A21=0,"",VLOOKUP(A21,dagsetningar[],3))</f>
        <v/>
      </c>
      <c r="L21" s="20" t="str">
        <f>IF(A21=0,"",VLOOKUP(A21,dagsetningar[],2))</f>
        <v/>
      </c>
      <c r="M21" s="21" t="str">
        <f>IF(B21=0,"",IF(OR(K21=L21,L21="S og V"),"ok","Hrútur er ekki í boði þennan dag"))</f>
        <v/>
      </c>
      <c r="N21" s="22" t="str">
        <f>IF(B21="","",IF(I21&gt;0,"","Vantar að skrá fjölda stráa"))</f>
        <v/>
      </c>
      <c r="O21" s="23" t="str">
        <f>IF(B21=0,"",VLOOKUP(B21,hrutar[],4))</f>
        <v/>
      </c>
      <c r="P21" s="24" t="str">
        <f>IF(F21=0,"",VLOOKUP(F21,hrutar[],4))</f>
        <v/>
      </c>
    </row>
    <row r="22" spans="1:16" s="25" customFormat="1" ht="18.75" customHeight="1" x14ac:dyDescent="0.25">
      <c r="A22" s="85"/>
      <c r="B22" s="59"/>
      <c r="C22" s="60"/>
      <c r="D22" s="19" t="str">
        <f>IF(B22=0,"",VLOOKUP(B22,hrutar[],2))</f>
        <v/>
      </c>
      <c r="E22" s="72" t="str">
        <f>IF(B22=0,"",VLOOKUP(B22,hrutar[],3))</f>
        <v/>
      </c>
      <c r="F22" s="45"/>
      <c r="G22" s="19" t="str">
        <f>IF(F22=0,"",VLOOKUP(F22,hrutar[],2))</f>
        <v/>
      </c>
      <c r="H22" s="73"/>
      <c r="I22" s="1"/>
      <c r="J22" s="3" t="str">
        <f t="shared" si="0"/>
        <v/>
      </c>
      <c r="K22" s="86" t="str">
        <f>IF(A22=0,"",VLOOKUP(A22,dagsetningar[],3))</f>
        <v/>
      </c>
      <c r="L22" s="20" t="str">
        <f>IF(A22=0,"",VLOOKUP(A22,dagsetningar[],2))</f>
        <v/>
      </c>
      <c r="M22" s="21" t="str">
        <f>IF(B22=0,"",IF(OR(K22=L22,L22="S og V"),"ok","Hrútur er ekki í boði þennan dag"))</f>
        <v/>
      </c>
      <c r="N22" s="22" t="str">
        <f>IF(B22="","",IF(I22&gt;0,"","Vantar að skrá fjölda stráa"))</f>
        <v/>
      </c>
      <c r="O22" s="23" t="str">
        <f>IF(B22=0,"",VLOOKUP(B22,hrutar[],4))</f>
        <v/>
      </c>
      <c r="P22" s="24" t="str">
        <f>IF(F22=0,"",VLOOKUP(F22,hrutar[],4))</f>
        <v/>
      </c>
    </row>
    <row r="23" spans="1:16" s="25" customFormat="1" ht="18.75" customHeight="1" x14ac:dyDescent="0.25">
      <c r="A23" s="85"/>
      <c r="B23" s="59"/>
      <c r="C23" s="60"/>
      <c r="D23" s="19" t="str">
        <f>IF(B23=0,"",VLOOKUP(B23,hrutar[],2))</f>
        <v/>
      </c>
      <c r="E23" s="72" t="str">
        <f>IF(B23=0,"",VLOOKUP(B23,hrutar[],3))</f>
        <v/>
      </c>
      <c r="F23" s="45"/>
      <c r="G23" s="19" t="str">
        <f>IF(F23=0,"",VLOOKUP(F23,hrutar[],2))</f>
        <v/>
      </c>
      <c r="H23" s="73"/>
      <c r="I23" s="1"/>
      <c r="J23" s="3" t="str">
        <f t="shared" si="0"/>
        <v/>
      </c>
      <c r="K23" s="86" t="str">
        <f>IF(A23=0,"",VLOOKUP(A23,dagsetningar[],3))</f>
        <v/>
      </c>
      <c r="L23" s="20" t="str">
        <f>IF(A23=0,"",VLOOKUP(A23,dagsetningar[],2))</f>
        <v/>
      </c>
      <c r="M23" s="21" t="str">
        <f>IF(B23=0,"",IF(OR(K23=L23,L23="S og V"),"ok","Hrútur er ekki í boði þennan dag"))</f>
        <v/>
      </c>
      <c r="N23" s="22" t="str">
        <f>IF(B23="","",IF(I23&gt;0,"","Vantar að skrá fjölda stráa"))</f>
        <v/>
      </c>
      <c r="O23" s="23" t="str">
        <f>IF(B23=0,"",VLOOKUP(B23,hrutar[],4))</f>
        <v/>
      </c>
      <c r="P23" s="24" t="str">
        <f>IF(F23=0,"",VLOOKUP(F23,hrutar[],4))</f>
        <v/>
      </c>
    </row>
    <row r="24" spans="1:16" s="25" customFormat="1" ht="18.75" customHeight="1" x14ac:dyDescent="0.25">
      <c r="A24" s="85"/>
      <c r="B24" s="59"/>
      <c r="C24" s="60"/>
      <c r="D24" s="19" t="str">
        <f>IF(B24=0,"",VLOOKUP(B24,hrutar[],2))</f>
        <v/>
      </c>
      <c r="E24" s="72" t="str">
        <f>IF(B24=0,"",VLOOKUP(B24,hrutar[],3))</f>
        <v/>
      </c>
      <c r="F24" s="45"/>
      <c r="G24" s="19" t="str">
        <f>IF(F24=0,"",VLOOKUP(F24,hrutar[],2))</f>
        <v/>
      </c>
      <c r="H24" s="73"/>
      <c r="I24" s="1"/>
      <c r="J24" s="3" t="str">
        <f t="shared" si="0"/>
        <v/>
      </c>
      <c r="K24" s="86" t="str">
        <f>IF(A24=0,"",VLOOKUP(A24,dagsetningar[],3))</f>
        <v/>
      </c>
      <c r="L24" s="20" t="str">
        <f>IF(A24=0,"",VLOOKUP(A24,dagsetningar[],2))</f>
        <v/>
      </c>
      <c r="M24" s="21" t="str">
        <f>IF(B24=0,"",IF(OR(K24=L24,L24="S og V"),"ok","Hrútur er ekki í boði þennan dag"))</f>
        <v/>
      </c>
      <c r="N24" s="22" t="str">
        <f>IF(B24="","",IF(I24&gt;0,"","Vantar að skrá fjölda stráa"))</f>
        <v/>
      </c>
      <c r="O24" s="23" t="str">
        <f>IF(B24=0,"",VLOOKUP(B24,hrutar[],4))</f>
        <v/>
      </c>
      <c r="P24" s="24" t="str">
        <f>IF(F24=0,"",VLOOKUP(F24,hrutar[],4))</f>
        <v/>
      </c>
    </row>
    <row r="25" spans="1:16" s="25" customFormat="1" ht="18.75" customHeight="1" x14ac:dyDescent="0.25">
      <c r="A25" s="85"/>
      <c r="B25" s="59"/>
      <c r="C25" s="60"/>
      <c r="D25" s="19" t="str">
        <f>IF(B25=0,"",VLOOKUP(B25,hrutar[],2))</f>
        <v/>
      </c>
      <c r="E25" s="72" t="str">
        <f>IF(B25=0,"",VLOOKUP(B25,hrutar[],3))</f>
        <v/>
      </c>
      <c r="F25" s="45"/>
      <c r="G25" s="19" t="str">
        <f>IF(F25=0,"",VLOOKUP(F25,hrutar[],2))</f>
        <v/>
      </c>
      <c r="H25" s="73"/>
      <c r="I25" s="1"/>
      <c r="J25" s="3" t="str">
        <f t="shared" si="0"/>
        <v/>
      </c>
      <c r="K25" s="86" t="str">
        <f>IF(A25=0,"",VLOOKUP(A25,dagsetningar[],3))</f>
        <v/>
      </c>
      <c r="L25" s="20" t="str">
        <f>IF(A25=0,"",VLOOKUP(A25,dagsetningar[],2))</f>
        <v/>
      </c>
      <c r="M25" s="21" t="str">
        <f>IF(B25=0,"",IF(OR(K25=L25,L25="S og V"),"ok","Hrútur er ekki í boði þennan dag"))</f>
        <v/>
      </c>
      <c r="N25" s="22" t="str">
        <f>IF(B25="","",IF(I25&gt;0,"","Vantar að skrá fjölda stráa"))</f>
        <v/>
      </c>
      <c r="O25" s="23" t="str">
        <f>IF(B25=0,"",VLOOKUP(B25,hrutar[],4))</f>
        <v/>
      </c>
      <c r="P25" s="24" t="str">
        <f>IF(F25=0,"",VLOOKUP(F25,hrutar[],4))</f>
        <v/>
      </c>
    </row>
    <row r="26" spans="1:16" s="25" customFormat="1" ht="18.75" customHeight="1" x14ac:dyDescent="0.25">
      <c r="A26" s="85"/>
      <c r="B26" s="59"/>
      <c r="C26" s="60"/>
      <c r="D26" s="19" t="str">
        <f>IF(B26=0,"",VLOOKUP(B26,hrutar[],2))</f>
        <v/>
      </c>
      <c r="E26" s="72" t="str">
        <f>IF(B26=0,"",VLOOKUP(B26,hrutar[],3))</f>
        <v/>
      </c>
      <c r="F26" s="45"/>
      <c r="G26" s="19" t="str">
        <f>IF(F26=0,"",VLOOKUP(F26,hrutar[],2))</f>
        <v/>
      </c>
      <c r="H26" s="73"/>
      <c r="I26" s="1"/>
      <c r="J26" s="3" t="str">
        <f t="shared" si="0"/>
        <v/>
      </c>
      <c r="K26" s="86" t="str">
        <f>IF(A26=0,"",VLOOKUP(A26,dagsetningar[],3))</f>
        <v/>
      </c>
      <c r="L26" s="20" t="str">
        <f>IF(A26=0,"",VLOOKUP(A26,dagsetningar[],2))</f>
        <v/>
      </c>
      <c r="M26" s="21" t="str">
        <f>IF(B26=0,"",IF(OR(K26=L26,L26="S og V"),"ok","Hrútur er ekki í boði þennan dag"))</f>
        <v/>
      </c>
      <c r="N26" s="22" t="str">
        <f>IF(B26="","",IF(I26&gt;0,"","Vantar að skrá fjölda stráa"))</f>
        <v/>
      </c>
      <c r="O26" s="23" t="str">
        <f>IF(B26=0,"",VLOOKUP(B26,hrutar[],4))</f>
        <v/>
      </c>
      <c r="P26" s="24" t="str">
        <f>IF(F26=0,"",VLOOKUP(F26,hrutar[],4))</f>
        <v/>
      </c>
    </row>
    <row r="27" spans="1:16" s="25" customFormat="1" ht="18.75" customHeight="1" x14ac:dyDescent="0.25">
      <c r="A27" s="85"/>
      <c r="B27" s="59"/>
      <c r="C27" s="60"/>
      <c r="D27" s="19" t="str">
        <f>IF(B27=0,"",VLOOKUP(B27,hrutar[],2))</f>
        <v/>
      </c>
      <c r="E27" s="72" t="str">
        <f>IF(B27=0,"",VLOOKUP(B27,hrutar[],3))</f>
        <v/>
      </c>
      <c r="F27" s="45"/>
      <c r="G27" s="19" t="str">
        <f>IF(F27=0,"",VLOOKUP(F27,hrutar[],2))</f>
        <v/>
      </c>
      <c r="H27" s="73"/>
      <c r="I27" s="1"/>
      <c r="J27" s="2" t="str">
        <f t="shared" si="0"/>
        <v/>
      </c>
      <c r="K27" s="86" t="str">
        <f>IF(A27=0,"",VLOOKUP(A27,dagsetningar[],3))</f>
        <v/>
      </c>
      <c r="L27" s="20" t="str">
        <f>IF(A27=0,"",VLOOKUP(A27,dagsetningar[],2))</f>
        <v/>
      </c>
      <c r="M27" s="21" t="str">
        <f>IF(B27=0,"",IF(OR(K27=L27,L27="S og V"),"ok","Hrútur er ekki í boði þennan dag"))</f>
        <v/>
      </c>
      <c r="N27" s="22" t="str">
        <f>IF(B27="","",IF(I27&gt;0,"","Vantar að skrá fjölda stráa"))</f>
        <v/>
      </c>
      <c r="O27" s="23" t="str">
        <f>IF(B27=0,"",VLOOKUP(B27,hrutar[],4))</f>
        <v/>
      </c>
      <c r="P27" s="24" t="str">
        <f>IF(F27=0,"",VLOOKUP(F27,hrutar[],4))</f>
        <v/>
      </c>
    </row>
    <row r="28" spans="1:16" s="25" customFormat="1" ht="18.75" customHeight="1" x14ac:dyDescent="0.25">
      <c r="A28" s="85"/>
      <c r="B28" s="59"/>
      <c r="C28" s="60"/>
      <c r="D28" s="19" t="str">
        <f>IF(B28=0,"",VLOOKUP(B28,hrutar[],2))</f>
        <v/>
      </c>
      <c r="E28" s="72" t="str">
        <f>IF(B28=0,"",VLOOKUP(B28,hrutar[],3))</f>
        <v/>
      </c>
      <c r="F28" s="45"/>
      <c r="G28" s="19" t="str">
        <f>IF(F28=0,"",VLOOKUP(F28,hrutar[],2))</f>
        <v/>
      </c>
      <c r="H28" s="73"/>
      <c r="I28" s="1"/>
      <c r="J28" s="3" t="str">
        <f t="shared" si="0"/>
        <v/>
      </c>
      <c r="K28" s="86" t="str">
        <f>IF(A28=0,"",VLOOKUP(A28,dagsetningar[],3))</f>
        <v/>
      </c>
      <c r="L28" s="20" t="str">
        <f>IF(A28=0,"",VLOOKUP(A28,dagsetningar[],2))</f>
        <v/>
      </c>
      <c r="M28" s="21" t="str">
        <f>IF(B28=0,"",IF(OR(K28=L28,L28="S og V"),"ok","Hrútur er ekki í boði þennan dag"))</f>
        <v/>
      </c>
      <c r="N28" s="22" t="str">
        <f>IF(B28="","",IF(I28&gt;0,"","Vantar að skrá fjölda stráa"))</f>
        <v/>
      </c>
      <c r="O28" s="23" t="str">
        <f>IF(B28=0,"",VLOOKUP(B28,hrutar[],4))</f>
        <v/>
      </c>
      <c r="P28" s="24" t="str">
        <f>IF(F28=0,"",VLOOKUP(F28,hrutar[],4))</f>
        <v/>
      </c>
    </row>
    <row r="29" spans="1:16" s="25" customFormat="1" ht="18.75" customHeight="1" x14ac:dyDescent="0.25">
      <c r="A29" s="85"/>
      <c r="B29" s="59"/>
      <c r="C29" s="60"/>
      <c r="D29" s="19" t="str">
        <f>IF(B29=0,"",VLOOKUP(B29,hrutar[],2))</f>
        <v/>
      </c>
      <c r="E29" s="72" t="str">
        <f>IF(B29=0,"",VLOOKUP(B29,hrutar[],3))</f>
        <v/>
      </c>
      <c r="F29" s="45"/>
      <c r="G29" s="19" t="str">
        <f>IF(F29=0,"",VLOOKUP(F29,hrutar[],2))</f>
        <v/>
      </c>
      <c r="H29" s="73"/>
      <c r="I29" s="1"/>
      <c r="J29" s="3" t="str">
        <f t="shared" si="0"/>
        <v/>
      </c>
      <c r="K29" s="86" t="str">
        <f>IF(A29=0,"",VLOOKUP(A29,dagsetningar[],3))</f>
        <v/>
      </c>
      <c r="L29" s="20" t="str">
        <f>IF(A29=0,"",VLOOKUP(A29,dagsetningar[],2))</f>
        <v/>
      </c>
      <c r="M29" s="21" t="str">
        <f>IF(B29=0,"",IF(OR(K29=L29,L29="S og V"),"ok","Hrútur er ekki í boði þennan dag"))</f>
        <v/>
      </c>
      <c r="N29" s="22" t="str">
        <f>IF(B29="","",IF(I29&gt;0,"","Vantar að skrá fjölda stráa"))</f>
        <v/>
      </c>
      <c r="O29" s="23" t="str">
        <f>IF(B29=0,"",VLOOKUP(B29,hrutar[],4))</f>
        <v/>
      </c>
      <c r="P29" s="24" t="str">
        <f>IF(F29=0,"",VLOOKUP(F29,hrutar[],4))</f>
        <v/>
      </c>
    </row>
    <row r="30" spans="1:16" s="25" customFormat="1" ht="18.75" customHeight="1" x14ac:dyDescent="0.25">
      <c r="A30" s="85"/>
      <c r="B30" s="59"/>
      <c r="C30" s="60"/>
      <c r="D30" s="19" t="str">
        <f>IF(B30=0,"",VLOOKUP(B30,hrutar[],2))</f>
        <v/>
      </c>
      <c r="E30" s="72" t="str">
        <f>IF(B30=0,"",VLOOKUP(B30,hrutar[],3))</f>
        <v/>
      </c>
      <c r="F30" s="45"/>
      <c r="G30" s="19" t="str">
        <f>IF(F30=0,"",VLOOKUP(F30,hrutar[],2))</f>
        <v/>
      </c>
      <c r="H30" s="73"/>
      <c r="I30" s="1"/>
      <c r="J30" s="2" t="str">
        <f t="shared" si="0"/>
        <v/>
      </c>
      <c r="K30" s="86" t="str">
        <f>IF(A30=0,"",VLOOKUP(A30,dagsetningar[],3))</f>
        <v/>
      </c>
      <c r="L30" s="20" t="str">
        <f>IF(A30=0,"",VLOOKUP(A30,dagsetningar[],2))</f>
        <v/>
      </c>
      <c r="M30" s="21" t="str">
        <f>IF(B30=0,"",IF(OR(K30=L30,L30="S og V"),"ok","Hrútur er ekki í boði þennan dag"))</f>
        <v/>
      </c>
      <c r="N30" s="22" t="str">
        <f>IF(B30="","",IF(I30&gt;0,"","Vantar að skrá fjölda stráa"))</f>
        <v/>
      </c>
      <c r="O30" s="23" t="str">
        <f>IF(B30=0,"",VLOOKUP(B30,hrutar[],4))</f>
        <v/>
      </c>
      <c r="P30" s="24" t="str">
        <f>IF(F30=0,"",VLOOKUP(F30,hrutar[],4))</f>
        <v/>
      </c>
    </row>
    <row r="31" spans="1:16" s="25" customFormat="1" ht="18.75" customHeight="1" x14ac:dyDescent="0.25">
      <c r="A31" s="85"/>
      <c r="B31" s="59"/>
      <c r="C31" s="60"/>
      <c r="D31" s="19" t="str">
        <f>IF(B31=0,"",VLOOKUP(B31,hrutar[],2))</f>
        <v/>
      </c>
      <c r="E31" s="72" t="str">
        <f>IF(B31=0,"",VLOOKUP(B31,hrutar[],3))</f>
        <v/>
      </c>
      <c r="F31" s="45"/>
      <c r="G31" s="19" t="str">
        <f>IF(F31=0,"",VLOOKUP(F31,hrutar[],2))</f>
        <v/>
      </c>
      <c r="H31" s="73"/>
      <c r="I31" s="1"/>
      <c r="J31" s="2" t="str">
        <f t="shared" si="0"/>
        <v/>
      </c>
      <c r="K31" s="86" t="str">
        <f>IF(A31=0,"",VLOOKUP(A31,dagsetningar[],3))</f>
        <v/>
      </c>
      <c r="L31" s="20" t="str">
        <f>IF(A31=0,"",VLOOKUP(A31,dagsetningar[],2))</f>
        <v/>
      </c>
      <c r="M31" s="21" t="str">
        <f>IF(B31=0,"",IF(OR(K31=L31,L31="S og V"),"ok","Hrútur er ekki í boði þennan dag"))</f>
        <v/>
      </c>
      <c r="N31" s="22" t="str">
        <f>IF(B31="","",IF(I31&gt;0,"","Vantar að skrá fjölda stráa"))</f>
        <v/>
      </c>
      <c r="O31" s="23" t="str">
        <f>IF(B31=0,"",VLOOKUP(B31,hrutar[],4))</f>
        <v/>
      </c>
      <c r="P31" s="24" t="str">
        <f>IF(F31=0,"",VLOOKUP(F31,hrutar[],4))</f>
        <v/>
      </c>
    </row>
    <row r="32" spans="1:16" s="25" customFormat="1" ht="18.75" customHeight="1" x14ac:dyDescent="0.25">
      <c r="A32" s="85"/>
      <c r="B32" s="59"/>
      <c r="C32" s="60"/>
      <c r="D32" s="19" t="str">
        <f>IF(B32=0,"",VLOOKUP(B32,hrutar[],2))</f>
        <v/>
      </c>
      <c r="E32" s="72" t="str">
        <f>IF(B32=0,"",VLOOKUP(B32,hrutar[],3))</f>
        <v/>
      </c>
      <c r="F32" s="45"/>
      <c r="G32" s="19" t="str">
        <f>IF(F32=0,"",VLOOKUP(F32,hrutar[],2))</f>
        <v/>
      </c>
      <c r="H32" s="73"/>
      <c r="I32" s="1"/>
      <c r="J32" s="2" t="str">
        <f t="shared" si="0"/>
        <v/>
      </c>
      <c r="K32" s="86" t="str">
        <f>IF(A32=0,"",VLOOKUP(A32,dagsetningar[],3))</f>
        <v/>
      </c>
      <c r="L32" s="20" t="str">
        <f>IF(A32=0,"",VLOOKUP(A32,dagsetningar[],2))</f>
        <v/>
      </c>
      <c r="M32" s="21" t="str">
        <f>IF(B32=0,"",IF(OR(K32=L32,L32="S og V"),"ok","Hrútur er ekki í boði þennan dag"))</f>
        <v/>
      </c>
      <c r="N32" s="22" t="str">
        <f>IF(B32="","",IF(I32&gt;0,"","Vantar að skrá fjölda stráa"))</f>
        <v/>
      </c>
      <c r="O32" s="23" t="str">
        <f>IF(B32=0,"",VLOOKUP(B32,hrutar[],4))</f>
        <v/>
      </c>
      <c r="P32" s="24" t="str">
        <f>IF(F32=0,"",VLOOKUP(F32,hrutar[],4))</f>
        <v/>
      </c>
    </row>
    <row r="33" spans="1:16" s="25" customFormat="1" ht="18.75" customHeight="1" x14ac:dyDescent="0.25">
      <c r="A33" s="85"/>
      <c r="B33" s="59"/>
      <c r="C33" s="60"/>
      <c r="D33" s="19" t="str">
        <f>IF(B33=0,"",VLOOKUP(B33,hrutar[],2))</f>
        <v/>
      </c>
      <c r="E33" s="72" t="str">
        <f>IF(B33=0,"",VLOOKUP(B33,hrutar[],3))</f>
        <v/>
      </c>
      <c r="F33" s="45"/>
      <c r="G33" s="19" t="str">
        <f>IF(F33=0,"",VLOOKUP(F33,hrutar[],2))</f>
        <v/>
      </c>
      <c r="H33" s="73"/>
      <c r="I33" s="1"/>
      <c r="J33" s="2" t="str">
        <f t="shared" si="0"/>
        <v/>
      </c>
      <c r="K33" s="86" t="str">
        <f>IF(A33=0,"",VLOOKUP(A33,dagsetningar[],3))</f>
        <v/>
      </c>
      <c r="L33" s="20" t="str">
        <f>IF(A33=0,"",VLOOKUP(A33,dagsetningar[],2))</f>
        <v/>
      </c>
      <c r="M33" s="21" t="str">
        <f>IF(B33=0,"",IF(OR(K33=L33,L33="S og V"),"ok","Hrútur er ekki í boði þennan dag"))</f>
        <v/>
      </c>
      <c r="N33" s="22" t="str">
        <f>IF(B33="","",IF(I33&gt;0,"","Vantar að skrá fjölda stráa"))</f>
        <v/>
      </c>
      <c r="O33" s="23" t="str">
        <f>IF(B33=0,"",VLOOKUP(B33,hrutar[],4))</f>
        <v/>
      </c>
      <c r="P33" s="24" t="str">
        <f>IF(F33=0,"",VLOOKUP(F33,hrutar[],4))</f>
        <v/>
      </c>
    </row>
    <row r="34" spans="1:16" s="25" customFormat="1" ht="18.75" customHeight="1" x14ac:dyDescent="0.25">
      <c r="A34" s="85"/>
      <c r="B34" s="59"/>
      <c r="C34" s="60"/>
      <c r="D34" s="19" t="str">
        <f>IF(B34=0,"",VLOOKUP(B34,hrutar[],2))</f>
        <v/>
      </c>
      <c r="E34" s="72" t="str">
        <f>IF(B34=0,"",VLOOKUP(B34,hrutar[],3))</f>
        <v/>
      </c>
      <c r="F34" s="45"/>
      <c r="G34" s="19" t="str">
        <f>IF(F34=0,"",VLOOKUP(F34,hrutar[],2))</f>
        <v/>
      </c>
      <c r="H34" s="73"/>
      <c r="I34" s="1"/>
      <c r="J34" s="2" t="str">
        <f t="shared" si="0"/>
        <v/>
      </c>
      <c r="K34" s="86" t="str">
        <f>IF(A34=0,"",VLOOKUP(A34,dagsetningar[],3))</f>
        <v/>
      </c>
      <c r="L34" s="20" t="str">
        <f>IF(A34=0,"",VLOOKUP(A34,dagsetningar[],2))</f>
        <v/>
      </c>
      <c r="M34" s="21" t="str">
        <f>IF(B34=0,"",IF(OR(K34=L34,L34="S og V"),"ok","Hrútur er ekki í boði þennan dag"))</f>
        <v/>
      </c>
      <c r="N34" s="22" t="str">
        <f>IF(B34="","",IF(I34&gt;0,"","Vantar að skrá fjölda stráa"))</f>
        <v/>
      </c>
      <c r="O34" s="23" t="str">
        <f>IF(B34=0,"",VLOOKUP(B34,hrutar[],4))</f>
        <v/>
      </c>
      <c r="P34" s="24" t="str">
        <f>IF(F34=0,"",VLOOKUP(F34,hrutar[],4))</f>
        <v/>
      </c>
    </row>
    <row r="35" spans="1:16" s="25" customFormat="1" ht="18.75" customHeight="1" x14ac:dyDescent="0.25">
      <c r="A35" s="85"/>
      <c r="B35" s="59"/>
      <c r="C35" s="60"/>
      <c r="D35" s="19" t="str">
        <f>IF(B35=0,"",VLOOKUP(B35,hrutar[],2))</f>
        <v/>
      </c>
      <c r="E35" s="72" t="str">
        <f>IF(B35=0,"",VLOOKUP(B35,hrutar[],3))</f>
        <v/>
      </c>
      <c r="F35" s="45"/>
      <c r="G35" s="19" t="str">
        <f>IF(F35=0,"",VLOOKUP(F35,hrutar[],2))</f>
        <v/>
      </c>
      <c r="H35" s="73"/>
      <c r="I35" s="1"/>
      <c r="J35" s="3" t="str">
        <f t="shared" si="0"/>
        <v/>
      </c>
      <c r="K35" s="86" t="str">
        <f>IF(A35=0,"",VLOOKUP(A35,dagsetningar[],3))</f>
        <v/>
      </c>
      <c r="L35" s="20" t="str">
        <f>IF(A35=0,"",VLOOKUP(A35,dagsetningar[],2))</f>
        <v/>
      </c>
      <c r="M35" s="21" t="str">
        <f>IF(B35=0,"",IF(OR(K35=L35,L35="S og V"),"ok","Hrútur er ekki í boði þennan dag"))</f>
        <v/>
      </c>
      <c r="N35" s="22" t="str">
        <f>IF(B35="","",IF(I35&gt;0,"","Vantar að skrá fjölda stráa"))</f>
        <v/>
      </c>
      <c r="O35" s="23" t="str">
        <f>IF(B35=0,"",VLOOKUP(B35,hrutar[],4))</f>
        <v/>
      </c>
      <c r="P35" s="24" t="str">
        <f>IF(F35=0,"",VLOOKUP(F35,hrutar[],4))</f>
        <v/>
      </c>
    </row>
    <row r="36" spans="1:16" s="25" customFormat="1" ht="18.75" customHeight="1" x14ac:dyDescent="0.25">
      <c r="A36" s="85"/>
      <c r="B36" s="59"/>
      <c r="C36" s="60"/>
      <c r="D36" s="19" t="str">
        <f>IF(B36=0,"",VLOOKUP(B36,hrutar[],2))</f>
        <v/>
      </c>
      <c r="E36" s="72" t="str">
        <f>IF(B36=0,"",VLOOKUP(B36,hrutar[],3))</f>
        <v/>
      </c>
      <c r="F36" s="45"/>
      <c r="G36" s="19" t="str">
        <f>IF(F36=0,"",VLOOKUP(F36,hrutar[],2))</f>
        <v/>
      </c>
      <c r="H36" s="73"/>
      <c r="I36" s="1"/>
      <c r="J36" s="2" t="str">
        <f t="shared" si="0"/>
        <v/>
      </c>
      <c r="K36" s="86" t="str">
        <f>IF(A36=0,"",VLOOKUP(A36,dagsetningar[],3))</f>
        <v/>
      </c>
      <c r="L36" s="20" t="str">
        <f>IF(A36=0,"",VLOOKUP(A36,dagsetningar[],2))</f>
        <v/>
      </c>
      <c r="M36" s="21" t="str">
        <f>IF(B36=0,"",IF(OR(K36=L36,L36="S og V"),"ok","Hrútur er ekki í boði þennan dag"))</f>
        <v/>
      </c>
      <c r="N36" s="22" t="str">
        <f>IF(B36="","",IF(I36&gt;0,"","Vantar að skrá fjölda stráa"))</f>
        <v/>
      </c>
      <c r="O36" s="23" t="str">
        <f>IF(B36=0,"",VLOOKUP(B36,hrutar[],4))</f>
        <v/>
      </c>
      <c r="P36" s="24" t="str">
        <f>IF(F36=0,"",VLOOKUP(F36,hrutar[],4))</f>
        <v/>
      </c>
    </row>
    <row r="37" spans="1:16" s="25" customFormat="1" ht="18.75" customHeight="1" x14ac:dyDescent="0.25">
      <c r="A37" s="85"/>
      <c r="B37" s="59"/>
      <c r="C37" s="60"/>
      <c r="D37" s="19" t="str">
        <f>IF(B37=0,"",VLOOKUP(B37,hrutar[],2))</f>
        <v/>
      </c>
      <c r="E37" s="72" t="str">
        <f>IF(B37=0,"",VLOOKUP(B37,hrutar[],3))</f>
        <v/>
      </c>
      <c r="F37" s="45"/>
      <c r="G37" s="19" t="str">
        <f>IF(F37=0,"",VLOOKUP(F37,hrutar[],2))</f>
        <v/>
      </c>
      <c r="H37" s="73"/>
      <c r="I37" s="1"/>
      <c r="J37" s="3" t="str">
        <f t="shared" si="0"/>
        <v/>
      </c>
      <c r="K37" s="86" t="str">
        <f>IF(A37=0,"",VLOOKUP(A37,dagsetningar[],3))</f>
        <v/>
      </c>
      <c r="L37" s="20" t="str">
        <f>IF(A37=0,"",VLOOKUP(A37,dagsetningar[],2))</f>
        <v/>
      </c>
      <c r="M37" s="21" t="str">
        <f>IF(B37=0,"",IF(OR(K37=L37,L37="S og V"),"ok","Hrútur er ekki í boði þennan dag"))</f>
        <v/>
      </c>
      <c r="N37" s="22" t="str">
        <f>IF(B37="","",IF(I37&gt;0,"","Vantar að skrá fjölda stráa"))</f>
        <v/>
      </c>
      <c r="O37" s="23" t="str">
        <f>IF(B37=0,"",VLOOKUP(B37,hrutar[],4))</f>
        <v/>
      </c>
      <c r="P37" s="24" t="str">
        <f>IF(F37=0,"",VLOOKUP(F37,hrutar[],4))</f>
        <v/>
      </c>
    </row>
    <row r="38" spans="1:16" s="25" customFormat="1" ht="18.75" customHeight="1" x14ac:dyDescent="0.25">
      <c r="A38" s="85"/>
      <c r="B38" s="59"/>
      <c r="C38" s="60"/>
      <c r="D38" s="19" t="str">
        <f>IF(B38=0,"",VLOOKUP(B38,hrutar[],2))</f>
        <v/>
      </c>
      <c r="E38" s="72" t="str">
        <f>IF(B38=0,"",VLOOKUP(B38,hrutar[],3))</f>
        <v/>
      </c>
      <c r="F38" s="45"/>
      <c r="G38" s="19" t="str">
        <f>IF(F38=0,"",VLOOKUP(F38,hrutar[],2))</f>
        <v/>
      </c>
      <c r="H38" s="73"/>
      <c r="I38" s="1"/>
      <c r="J38" s="3" t="str">
        <f t="shared" si="0"/>
        <v/>
      </c>
      <c r="K38" s="86" t="str">
        <f>IF(A38=0,"",VLOOKUP(A38,dagsetningar[],3))</f>
        <v/>
      </c>
      <c r="L38" s="20" t="str">
        <f>IF(A38=0,"",VLOOKUP(A38,dagsetningar[],2))</f>
        <v/>
      </c>
      <c r="M38" s="21" t="str">
        <f>IF(B38=0,"",IF(OR(K38=L38,L38="S og V"),"ok","Hrútur er ekki í boði þennan dag"))</f>
        <v/>
      </c>
      <c r="N38" s="22" t="str">
        <f>IF(B38="","",IF(I38&gt;0,"","Vantar að skrá fjölda stráa"))</f>
        <v/>
      </c>
      <c r="O38" s="23" t="str">
        <f>IF(B38=0,"",VLOOKUP(B38,hrutar[],4))</f>
        <v/>
      </c>
      <c r="P38" s="24" t="str">
        <f>IF(F38=0,"",VLOOKUP(F38,hrutar[],4))</f>
        <v/>
      </c>
    </row>
    <row r="39" spans="1:16" s="25" customFormat="1" ht="18.75" customHeight="1" x14ac:dyDescent="0.25">
      <c r="A39" s="85"/>
      <c r="B39" s="59"/>
      <c r="C39" s="60"/>
      <c r="D39" s="19" t="str">
        <f>IF(B39=0,"",VLOOKUP(B39,hrutar[],2))</f>
        <v/>
      </c>
      <c r="E39" s="72" t="str">
        <f>IF(B39=0,"",VLOOKUP(B39,hrutar[],3))</f>
        <v/>
      </c>
      <c r="F39" s="45"/>
      <c r="G39" s="19" t="str">
        <f>IF(F39=0,"",VLOOKUP(F39,hrutar[],2))</f>
        <v/>
      </c>
      <c r="H39" s="73"/>
      <c r="I39" s="1"/>
      <c r="J39" s="2" t="str">
        <f t="shared" si="0"/>
        <v/>
      </c>
      <c r="K39" s="86" t="str">
        <f>IF(A39=0,"",VLOOKUP(A39,dagsetningar[],3))</f>
        <v/>
      </c>
      <c r="L39" s="20" t="str">
        <f>IF(A39=0,"",VLOOKUP(A39,dagsetningar[],2))</f>
        <v/>
      </c>
      <c r="M39" s="21" t="str">
        <f>IF(B39=0,"",IF(OR(K39=L39,L39="S og V"),"ok","Hrútur er ekki í boði þennan dag"))</f>
        <v/>
      </c>
      <c r="N39" s="22" t="str">
        <f>IF(B39="","",IF(I39&gt;0,"","Vantar að skrá fjölda stráa"))</f>
        <v/>
      </c>
      <c r="O39" s="23" t="str">
        <f>IF(B39=0,"",VLOOKUP(B39,hrutar[],4))</f>
        <v/>
      </c>
      <c r="P39" s="24" t="str">
        <f>IF(F39=0,"",VLOOKUP(F39,hrutar[],4))</f>
        <v/>
      </c>
    </row>
    <row r="40" spans="1:16" s="25" customFormat="1" ht="18.75" customHeight="1" x14ac:dyDescent="0.25">
      <c r="A40" s="85"/>
      <c r="B40" s="59"/>
      <c r="C40" s="60"/>
      <c r="D40" s="19" t="str">
        <f>IF(B40=0,"",VLOOKUP(B40,hrutar[],2))</f>
        <v/>
      </c>
      <c r="E40" s="72" t="str">
        <f>IF(B40=0,"",VLOOKUP(B40,hrutar[],3))</f>
        <v/>
      </c>
      <c r="F40" s="45"/>
      <c r="G40" s="19" t="str">
        <f>IF(F40=0,"",VLOOKUP(F40,hrutar[],2))</f>
        <v/>
      </c>
      <c r="H40" s="73"/>
      <c r="I40" s="1"/>
      <c r="J40" s="2" t="str">
        <f t="shared" si="0"/>
        <v/>
      </c>
      <c r="K40" s="86" t="str">
        <f>IF(A40=0,"",VLOOKUP(A40,dagsetningar[],3))</f>
        <v/>
      </c>
      <c r="L40" s="20" t="str">
        <f>IF(A40=0,"",VLOOKUP(A40,dagsetningar[],2))</f>
        <v/>
      </c>
      <c r="M40" s="21" t="str">
        <f>IF(B40=0,"",IF(OR(K40=L40,L40="S og V"),"ok","Hrútur er ekki í boði þennan dag"))</f>
        <v/>
      </c>
      <c r="N40" s="22" t="str">
        <f>IF(B40="","",IF(I40&gt;0,"","Vantar að skrá fjölda stráa"))</f>
        <v/>
      </c>
      <c r="O40" s="23" t="str">
        <f>IF(B40=0,"",VLOOKUP(B40,hrutar[],4))</f>
        <v/>
      </c>
      <c r="P40" s="24" t="str">
        <f>IF(F40=0,"",VLOOKUP(F40,hrutar[],4))</f>
        <v/>
      </c>
    </row>
    <row r="41" spans="1:16" s="25" customFormat="1" ht="18.75" customHeight="1" x14ac:dyDescent="0.25">
      <c r="A41" s="85"/>
      <c r="B41" s="59"/>
      <c r="C41" s="60"/>
      <c r="D41" s="19" t="str">
        <f>IF(B41=0,"",VLOOKUP(B41,hrutar[],2))</f>
        <v/>
      </c>
      <c r="E41" s="72" t="str">
        <f>IF(B41=0,"",VLOOKUP(B41,hrutar[],3))</f>
        <v/>
      </c>
      <c r="F41" s="45"/>
      <c r="G41" s="19" t="str">
        <f>IF(F41=0,"",VLOOKUP(F41,hrutar[],2))</f>
        <v/>
      </c>
      <c r="H41" s="73"/>
      <c r="I41" s="1"/>
      <c r="J41" s="2" t="str">
        <f t="shared" si="0"/>
        <v/>
      </c>
      <c r="K41" s="86" t="str">
        <f>IF(A41=0,"",VLOOKUP(A41,dagsetningar[],3))</f>
        <v/>
      </c>
      <c r="L41" s="20" t="str">
        <f>IF(A41=0,"",VLOOKUP(A41,dagsetningar[],2))</f>
        <v/>
      </c>
      <c r="M41" s="21" t="str">
        <f>IF(B41=0,"",IF(OR(K41=L41,L41="S og V"),"ok","Hrútur er ekki í boði þennan dag"))</f>
        <v/>
      </c>
      <c r="N41" s="22" t="str">
        <f>IF(B41="","",IF(I41&gt;0,"","Vantar að skrá fjölda stráa"))</f>
        <v/>
      </c>
      <c r="O41" s="23" t="str">
        <f>IF(B41=0,"",VLOOKUP(B41,hrutar[],4))</f>
        <v/>
      </c>
      <c r="P41" s="24" t="str">
        <f>IF(F41=0,"",VLOOKUP(F41,hrutar[],4))</f>
        <v/>
      </c>
    </row>
    <row r="42" spans="1:16" s="25" customFormat="1" ht="18.75" customHeight="1" x14ac:dyDescent="0.25">
      <c r="A42" s="85"/>
      <c r="B42" s="59"/>
      <c r="C42" s="60"/>
      <c r="D42" s="19" t="str">
        <f>IF(B42=0,"",VLOOKUP(B42,hrutar[],2))</f>
        <v/>
      </c>
      <c r="E42" s="72" t="str">
        <f>IF(B42=0,"",VLOOKUP(B42,hrutar[],3))</f>
        <v/>
      </c>
      <c r="F42" s="45"/>
      <c r="G42" s="19" t="str">
        <f>IF(F42=0,"",VLOOKUP(F42,hrutar[],2))</f>
        <v/>
      </c>
      <c r="H42" s="73"/>
      <c r="I42" s="1"/>
      <c r="J42" s="2" t="str">
        <f t="shared" si="0"/>
        <v/>
      </c>
      <c r="K42" s="86" t="str">
        <f>IF(A42=0,"",VLOOKUP(A42,dagsetningar[],3))</f>
        <v/>
      </c>
      <c r="L42" s="20" t="str">
        <f>IF(A42=0,"",VLOOKUP(A42,dagsetningar[],2))</f>
        <v/>
      </c>
      <c r="M42" s="21" t="str">
        <f>IF(B42=0,"",IF(OR(K42=L42,L42="S og V"),"ok","Hrútur er ekki í boði þennan dag"))</f>
        <v/>
      </c>
      <c r="N42" s="22" t="str">
        <f>IF(B42="","",IF(I42&gt;0,"","Vantar að skrá fjölda stráa"))</f>
        <v/>
      </c>
      <c r="O42" s="23" t="str">
        <f>IF(B42=0,"",VLOOKUP(B42,hrutar[],4))</f>
        <v/>
      </c>
      <c r="P42" s="24" t="str">
        <f>IF(F42=0,"",VLOOKUP(F42,hrutar[],4))</f>
        <v/>
      </c>
    </row>
    <row r="43" spans="1:16" s="25" customFormat="1" ht="18.75" customHeight="1" x14ac:dyDescent="0.25">
      <c r="A43" s="85"/>
      <c r="B43" s="59"/>
      <c r="C43" s="60"/>
      <c r="D43" s="19" t="str">
        <f>IF(B43=0,"",VLOOKUP(B43,hrutar[],2))</f>
        <v/>
      </c>
      <c r="E43" s="72" t="str">
        <f>IF(B43=0,"",VLOOKUP(B43,hrutar[],3))</f>
        <v/>
      </c>
      <c r="F43" s="45"/>
      <c r="G43" s="19" t="str">
        <f>IF(F43=0,"",VLOOKUP(F43,hrutar[],2))</f>
        <v/>
      </c>
      <c r="H43" s="73"/>
      <c r="I43" s="1"/>
      <c r="J43" s="3" t="str">
        <f t="shared" si="0"/>
        <v/>
      </c>
      <c r="K43" s="86" t="str">
        <f>IF(A43=0,"",VLOOKUP(A43,dagsetningar[],3))</f>
        <v/>
      </c>
      <c r="L43" s="20" t="str">
        <f>IF(A43=0,"",VLOOKUP(A43,dagsetningar[],2))</f>
        <v/>
      </c>
      <c r="M43" s="21" t="str">
        <f>IF(B43=0,"",IF(OR(K43=L43,L43="S og V"),"ok","Hrútur er ekki í boði þennan dag"))</f>
        <v/>
      </c>
      <c r="N43" s="22" t="str">
        <f>IF(B43="","",IF(I43&gt;0,"","Vantar að skrá fjölda stráa"))</f>
        <v/>
      </c>
      <c r="O43" s="23" t="str">
        <f>IF(B43=0,"",VLOOKUP(B43,hrutar[],4))</f>
        <v/>
      </c>
      <c r="P43" s="24" t="str">
        <f>IF(F43=0,"",VLOOKUP(F43,hrutar[],4))</f>
        <v/>
      </c>
    </row>
    <row r="44" spans="1:16" s="25" customFormat="1" ht="18.75" customHeight="1" x14ac:dyDescent="0.25">
      <c r="A44" s="87"/>
      <c r="B44" s="88"/>
      <c r="C44" s="89"/>
      <c r="D44" s="90" t="str">
        <f>IF(B44=0,"",VLOOKUP(B44,hrutar[],2))</f>
        <v/>
      </c>
      <c r="E44" s="91" t="str">
        <f>IF(B44=0,"",VLOOKUP(B44,hrutar[],3))</f>
        <v/>
      </c>
      <c r="F44" s="92"/>
      <c r="G44" s="90" t="str">
        <f>IF(F44=0,"",VLOOKUP(F44,hrutar[],2))</f>
        <v/>
      </c>
      <c r="H44" s="93"/>
      <c r="I44" s="94"/>
      <c r="J44" s="95" t="str">
        <f t="shared" si="0"/>
        <v/>
      </c>
      <c r="K44" s="96" t="str">
        <f>IF(A44=0,"",VLOOKUP(A44,dagsetningar[],3))</f>
        <v/>
      </c>
      <c r="L44" s="20" t="str">
        <f>IF(A44=0,"",VLOOKUP(A44,dagsetningar[],2))</f>
        <v/>
      </c>
      <c r="M44" s="21" t="str">
        <f>IF(B44=0,"",IF(OR(K44=L44,L44="S og V"),"ok","Hrútur er ekki í boði þennan dag"))</f>
        <v/>
      </c>
      <c r="N44" s="22" t="str">
        <f>IF(B44="","",IF(I44&gt;0,"","Vantar að skrá fjölda stráa"))</f>
        <v/>
      </c>
      <c r="O44" s="23" t="str">
        <f>IF(B44=0,"",VLOOKUP(B44,hrutar[],4))</f>
        <v/>
      </c>
      <c r="P44" s="24" t="str">
        <f>IF(F44=0,"",VLOOKUP(F44,hrutar[],4))</f>
        <v/>
      </c>
    </row>
    <row r="45" spans="1:16" s="25" customFormat="1" ht="18.75" customHeight="1" x14ac:dyDescent="0.25">
      <c r="A45" s="44"/>
      <c r="B45" s="44"/>
      <c r="C45" s="44"/>
      <c r="D45" s="26"/>
      <c r="E45" s="44"/>
      <c r="F45" s="44"/>
      <c r="G45" s="44"/>
      <c r="H45" s="44"/>
      <c r="I45" s="26"/>
      <c r="J45" s="26"/>
      <c r="K45" s="26"/>
      <c r="L45" s="20"/>
      <c r="M45" s="21"/>
      <c r="N45" s="22"/>
      <c r="O45" s="27"/>
      <c r="P45" s="28"/>
    </row>
    <row r="46" spans="1:16" s="25" customFormat="1" ht="18.75" customHeight="1" x14ac:dyDescent="0.25">
      <c r="A46" s="29"/>
      <c r="B46" s="29"/>
      <c r="C46" s="29"/>
      <c r="L46" s="30"/>
      <c r="M46" s="31"/>
      <c r="N46" s="22"/>
      <c r="O46" s="27"/>
      <c r="P46" s="28"/>
    </row>
    <row r="47" spans="1:16" s="25" customFormat="1" ht="18.75" customHeight="1" x14ac:dyDescent="0.25">
      <c r="A47" s="29"/>
      <c r="B47" s="29"/>
      <c r="C47" s="29"/>
      <c r="L47" s="30"/>
      <c r="M47" s="31"/>
      <c r="N47" s="22"/>
      <c r="O47" s="27"/>
      <c r="P47" s="28"/>
    </row>
    <row r="48" spans="1:16" s="25" customFormat="1" ht="18.75" customHeight="1" x14ac:dyDescent="0.25">
      <c r="A48" s="26"/>
      <c r="B48" s="26"/>
      <c r="C48" s="26"/>
      <c r="D48" s="26"/>
      <c r="E48" s="44"/>
      <c r="F48" s="26"/>
      <c r="G48" s="26"/>
      <c r="H48" s="44"/>
      <c r="I48" s="26"/>
      <c r="J48" s="67"/>
      <c r="K48" s="26"/>
      <c r="L48" s="30"/>
      <c r="M48" s="31"/>
      <c r="N48" s="22"/>
      <c r="O48" s="27"/>
      <c r="P48" s="28"/>
    </row>
    <row r="49" spans="1:16" s="25" customFormat="1" ht="18.75" customHeight="1" x14ac:dyDescent="0.25">
      <c r="A49" s="26"/>
      <c r="B49" s="26"/>
      <c r="C49" s="26"/>
      <c r="D49" s="26"/>
      <c r="E49" s="44"/>
      <c r="F49" s="26"/>
      <c r="G49" s="26"/>
      <c r="H49" s="44"/>
      <c r="I49" s="26"/>
      <c r="J49" s="67"/>
      <c r="K49" s="26"/>
      <c r="L49" s="30"/>
      <c r="M49" s="31"/>
      <c r="N49" s="22"/>
      <c r="O49" s="27"/>
      <c r="P49" s="28"/>
    </row>
    <row r="50" spans="1:16" s="25" customFormat="1" ht="18.75" customHeight="1" x14ac:dyDescent="0.25">
      <c r="A50" s="26"/>
      <c r="B50" s="26"/>
      <c r="C50" s="26"/>
      <c r="D50" s="26"/>
      <c r="E50" s="44"/>
      <c r="F50" s="26"/>
      <c r="G50" s="26"/>
      <c r="H50" s="44"/>
      <c r="I50" s="26"/>
      <c r="J50" s="26"/>
      <c r="K50" s="26"/>
      <c r="L50" s="30"/>
      <c r="M50" s="31"/>
      <c r="N50" s="22"/>
      <c r="O50" s="27"/>
      <c r="P50" s="28"/>
    </row>
    <row r="51" spans="1:16" s="25" customFormat="1" ht="18.75" customHeight="1" x14ac:dyDescent="0.25">
      <c r="A51" s="26"/>
      <c r="B51" s="26"/>
      <c r="C51" s="26"/>
      <c r="D51" s="26"/>
      <c r="E51" s="44"/>
      <c r="F51" s="26"/>
      <c r="G51" s="26"/>
      <c r="H51" s="44"/>
      <c r="I51" s="26"/>
      <c r="J51" s="26"/>
      <c r="K51" s="26"/>
      <c r="L51" s="30"/>
      <c r="M51" s="31"/>
      <c r="N51" s="22"/>
      <c r="O51" s="27"/>
      <c r="P51" s="28"/>
    </row>
    <row r="52" spans="1:16" s="25" customFormat="1" ht="18.75" customHeight="1" x14ac:dyDescent="0.25">
      <c r="A52" s="26"/>
      <c r="B52" s="26"/>
      <c r="C52" s="26"/>
      <c r="D52" s="26"/>
      <c r="E52" s="44"/>
      <c r="F52" s="26"/>
      <c r="G52" s="26"/>
      <c r="H52" s="44"/>
      <c r="I52" s="26"/>
      <c r="J52" s="26"/>
      <c r="K52" s="26"/>
      <c r="L52" s="30"/>
      <c r="M52" s="31"/>
      <c r="N52" s="22"/>
      <c r="O52" s="27"/>
      <c r="P52" s="28"/>
    </row>
    <row r="53" spans="1:16" s="25" customFormat="1" ht="18.75" customHeight="1" x14ac:dyDescent="0.25">
      <c r="A53" s="26"/>
      <c r="B53" s="26"/>
      <c r="C53" s="26"/>
      <c r="D53" s="26"/>
      <c r="E53" s="44"/>
      <c r="F53" s="26"/>
      <c r="G53" s="26"/>
      <c r="H53" s="44"/>
      <c r="I53" s="26"/>
      <c r="J53" s="26"/>
      <c r="K53" s="26"/>
      <c r="L53" s="30"/>
      <c r="M53" s="31"/>
      <c r="N53" s="22"/>
      <c r="O53" s="27"/>
      <c r="P53" s="28"/>
    </row>
    <row r="54" spans="1:16" s="25" customFormat="1" ht="18.75" customHeight="1" x14ac:dyDescent="0.25">
      <c r="A54" s="26"/>
      <c r="B54" s="26"/>
      <c r="C54" s="26"/>
      <c r="D54" s="26"/>
      <c r="E54" s="44"/>
      <c r="F54" s="26"/>
      <c r="G54" s="26"/>
      <c r="H54" s="44"/>
      <c r="I54" s="26"/>
      <c r="J54" s="26"/>
      <c r="K54" s="26"/>
      <c r="L54" s="30"/>
      <c r="M54" s="31"/>
      <c r="N54" s="22"/>
      <c r="O54" s="27"/>
      <c r="P54" s="28"/>
    </row>
    <row r="55" spans="1:16" s="25" customFormat="1" ht="18.75" customHeight="1" x14ac:dyDescent="0.25">
      <c r="A55" s="26"/>
      <c r="B55" s="26"/>
      <c r="C55" s="26"/>
      <c r="D55" s="26"/>
      <c r="E55" s="44"/>
      <c r="F55" s="26"/>
      <c r="G55" s="26"/>
      <c r="H55" s="44"/>
      <c r="I55" s="26"/>
      <c r="J55" s="26"/>
      <c r="K55" s="26"/>
      <c r="L55" s="30"/>
      <c r="M55" s="31"/>
      <c r="N55" s="22"/>
      <c r="O55" s="27"/>
      <c r="P55" s="28"/>
    </row>
    <row r="56" spans="1:16" s="25" customFormat="1" ht="18.75" customHeight="1" x14ac:dyDescent="0.25">
      <c r="A56" s="26"/>
      <c r="B56" s="26"/>
      <c r="C56" s="26"/>
      <c r="D56" s="26"/>
      <c r="E56" s="44"/>
      <c r="F56" s="26"/>
      <c r="G56" s="26"/>
      <c r="H56" s="44"/>
      <c r="I56" s="26"/>
      <c r="J56" s="26"/>
      <c r="K56" s="26"/>
      <c r="L56" s="30"/>
      <c r="M56" s="31"/>
      <c r="N56" s="22"/>
      <c r="O56" s="27"/>
      <c r="P56" s="28"/>
    </row>
    <row r="57" spans="1:16" s="25" customFormat="1" ht="18.75" customHeight="1" x14ac:dyDescent="0.25">
      <c r="A57" s="26"/>
      <c r="B57" s="26"/>
      <c r="C57" s="26"/>
      <c r="D57" s="26"/>
      <c r="E57" s="44"/>
      <c r="F57" s="26"/>
      <c r="G57" s="26"/>
      <c r="H57" s="44"/>
      <c r="I57" s="26"/>
      <c r="J57" s="26"/>
      <c r="K57" s="26"/>
      <c r="L57" s="30"/>
      <c r="M57" s="31"/>
      <c r="N57" s="22"/>
      <c r="O57" s="27"/>
      <c r="P57" s="28"/>
    </row>
    <row r="58" spans="1:16" s="25" customFormat="1" ht="18.75" customHeight="1" x14ac:dyDescent="0.25">
      <c r="A58" s="26"/>
      <c r="B58" s="26"/>
      <c r="C58" s="26"/>
      <c r="D58" s="26"/>
      <c r="E58" s="44"/>
      <c r="F58" s="26"/>
      <c r="G58" s="26"/>
      <c r="H58" s="44"/>
      <c r="I58" s="26"/>
      <c r="J58" s="26"/>
      <c r="K58" s="26"/>
      <c r="L58" s="30"/>
      <c r="M58" s="31"/>
      <c r="N58" s="22"/>
      <c r="O58" s="27"/>
      <c r="P58" s="28"/>
    </row>
    <row r="59" spans="1:16" s="25" customFormat="1" ht="18.75" customHeight="1" x14ac:dyDescent="0.25">
      <c r="A59" s="26"/>
      <c r="B59" s="26"/>
      <c r="C59" s="26"/>
      <c r="D59" s="26"/>
      <c r="E59" s="44"/>
      <c r="F59" s="26"/>
      <c r="G59" s="26"/>
      <c r="H59" s="44"/>
      <c r="I59" s="26"/>
      <c r="J59" s="26"/>
      <c r="K59" s="26"/>
      <c r="L59" s="30"/>
      <c r="M59" s="31"/>
      <c r="N59" s="22"/>
      <c r="O59" s="27"/>
      <c r="P59" s="28"/>
    </row>
    <row r="60" spans="1:16" s="25" customFormat="1" ht="18.75" customHeight="1" x14ac:dyDescent="0.25">
      <c r="A60" s="26"/>
      <c r="B60" s="26"/>
      <c r="C60" s="26"/>
      <c r="D60" s="26"/>
      <c r="E60" s="44"/>
      <c r="F60" s="26"/>
      <c r="G60" s="26"/>
      <c r="H60" s="44"/>
      <c r="I60" s="26"/>
      <c r="J60" s="26"/>
      <c r="K60" s="26"/>
      <c r="L60" s="30"/>
      <c r="M60" s="31"/>
      <c r="N60" s="22"/>
      <c r="O60" s="27"/>
      <c r="P60" s="28"/>
    </row>
    <row r="61" spans="1:16" s="25" customFormat="1" ht="18.75" customHeight="1" x14ac:dyDescent="0.25">
      <c r="A61" s="26"/>
      <c r="B61" s="26"/>
      <c r="C61" s="26"/>
      <c r="D61" s="26"/>
      <c r="E61" s="44"/>
      <c r="F61" s="26"/>
      <c r="G61" s="26"/>
      <c r="H61" s="44"/>
      <c r="I61" s="26"/>
      <c r="J61" s="26"/>
      <c r="K61" s="26"/>
      <c r="L61" s="30"/>
      <c r="M61" s="31"/>
      <c r="N61" s="22"/>
      <c r="O61" s="27"/>
      <c r="P61" s="28"/>
    </row>
    <row r="62" spans="1:16" s="25" customFormat="1" ht="18.75" customHeight="1" x14ac:dyDescent="0.25">
      <c r="A62" s="26"/>
      <c r="B62" s="26"/>
      <c r="C62" s="26"/>
      <c r="D62" s="26"/>
      <c r="E62" s="44"/>
      <c r="F62" s="26"/>
      <c r="G62" s="26"/>
      <c r="H62" s="44"/>
      <c r="I62" s="26"/>
      <c r="J62" s="26"/>
      <c r="K62" s="26"/>
      <c r="L62" s="30"/>
      <c r="M62" s="31"/>
      <c r="N62" s="22"/>
      <c r="O62" s="27"/>
      <c r="P62" s="28"/>
    </row>
    <row r="63" spans="1:16" s="25" customFormat="1" ht="18.75" customHeight="1" x14ac:dyDescent="0.25">
      <c r="A63" s="26"/>
      <c r="B63" s="26"/>
      <c r="C63" s="26"/>
      <c r="D63" s="26"/>
      <c r="E63" s="44"/>
      <c r="F63" s="26"/>
      <c r="G63" s="26"/>
      <c r="H63" s="44"/>
      <c r="I63" s="26"/>
      <c r="J63" s="26"/>
      <c r="K63" s="26"/>
      <c r="L63" s="30"/>
      <c r="M63" s="31"/>
      <c r="N63" s="22"/>
      <c r="O63" s="27"/>
      <c r="P63" s="28"/>
    </row>
    <row r="64" spans="1:16" s="25" customFormat="1" ht="18.75" customHeight="1" x14ac:dyDescent="0.25">
      <c r="A64" s="26"/>
      <c r="B64" s="26"/>
      <c r="C64" s="26"/>
      <c r="D64" s="26"/>
      <c r="E64" s="44"/>
      <c r="F64" s="26"/>
      <c r="G64" s="26"/>
      <c r="H64" s="44"/>
      <c r="I64" s="26"/>
      <c r="J64" s="26"/>
      <c r="K64" s="26"/>
      <c r="L64" s="30"/>
      <c r="M64" s="31"/>
      <c r="N64" s="22"/>
      <c r="O64" s="27"/>
      <c r="P64" s="28"/>
    </row>
    <row r="65" spans="1:16" s="25" customFormat="1" ht="18.75" customHeight="1" x14ac:dyDescent="0.25">
      <c r="A65" s="26"/>
      <c r="B65" s="26"/>
      <c r="C65" s="26"/>
      <c r="D65" s="26"/>
      <c r="E65" s="44"/>
      <c r="F65" s="26"/>
      <c r="G65" s="26"/>
      <c r="H65" s="44"/>
      <c r="I65" s="26"/>
      <c r="J65" s="26"/>
      <c r="K65" s="26"/>
      <c r="L65" s="30"/>
      <c r="M65" s="31"/>
      <c r="N65" s="22"/>
      <c r="O65" s="27"/>
      <c r="P65" s="28"/>
    </row>
    <row r="66" spans="1:16" s="25" customFormat="1" ht="18.75" customHeight="1" x14ac:dyDescent="0.25">
      <c r="A66" s="26"/>
      <c r="B66" s="26"/>
      <c r="C66" s="26"/>
      <c r="D66" s="26"/>
      <c r="E66" s="44"/>
      <c r="F66" s="26"/>
      <c r="G66" s="26"/>
      <c r="H66" s="44"/>
      <c r="I66" s="26"/>
      <c r="J66" s="26"/>
      <c r="K66" s="26"/>
      <c r="L66" s="30"/>
      <c r="M66" s="31"/>
      <c r="N66" s="22"/>
      <c r="O66" s="27"/>
      <c r="P66" s="28"/>
    </row>
    <row r="67" spans="1:16" s="25" customFormat="1" ht="18.75" customHeight="1" x14ac:dyDescent="0.25">
      <c r="A67" s="26"/>
      <c r="B67" s="26"/>
      <c r="C67" s="26"/>
      <c r="D67" s="26"/>
      <c r="E67" s="44"/>
      <c r="F67" s="26"/>
      <c r="G67" s="26"/>
      <c r="H67" s="44"/>
      <c r="I67" s="26"/>
      <c r="J67" s="26"/>
      <c r="K67" s="26"/>
      <c r="L67" s="30"/>
      <c r="M67" s="31"/>
      <c r="N67" s="22"/>
      <c r="O67" s="27"/>
      <c r="P67" s="28"/>
    </row>
    <row r="68" spans="1:16" s="25" customFormat="1" ht="18.75" customHeight="1" x14ac:dyDescent="0.25">
      <c r="A68" s="26"/>
      <c r="B68" s="26"/>
      <c r="C68" s="26"/>
      <c r="D68" s="26"/>
      <c r="E68" s="44"/>
      <c r="F68" s="26"/>
      <c r="G68" s="26"/>
      <c r="H68" s="44"/>
      <c r="I68" s="26"/>
      <c r="J68" s="26"/>
      <c r="K68" s="26"/>
      <c r="L68" s="30"/>
      <c r="M68" s="31"/>
      <c r="N68" s="22"/>
      <c r="O68" s="27"/>
      <c r="P68" s="28"/>
    </row>
    <row r="69" spans="1:16" s="25" customFormat="1" ht="18.75" customHeight="1" x14ac:dyDescent="0.25">
      <c r="A69" s="26"/>
      <c r="B69" s="26"/>
      <c r="C69" s="26"/>
      <c r="D69" s="26"/>
      <c r="E69" s="44"/>
      <c r="F69" s="26"/>
      <c r="G69" s="26"/>
      <c r="H69" s="44"/>
      <c r="I69" s="26"/>
      <c r="J69" s="26"/>
      <c r="K69" s="26"/>
      <c r="L69" s="30"/>
      <c r="M69" s="31"/>
      <c r="N69" s="22"/>
      <c r="O69" s="27"/>
      <c r="P69" s="28"/>
    </row>
    <row r="70" spans="1:16" s="25" customFormat="1" ht="18.75" customHeight="1" x14ac:dyDescent="0.25">
      <c r="A70" s="26"/>
      <c r="B70" s="26"/>
      <c r="C70" s="26"/>
      <c r="D70" s="26"/>
      <c r="E70" s="44"/>
      <c r="F70" s="26"/>
      <c r="G70" s="26"/>
      <c r="H70" s="44"/>
      <c r="I70" s="26"/>
      <c r="J70" s="26"/>
      <c r="K70" s="26"/>
      <c r="L70" s="30"/>
      <c r="M70" s="31"/>
      <c r="N70" s="22"/>
      <c r="O70" s="27"/>
      <c r="P70" s="28"/>
    </row>
    <row r="71" spans="1:16" s="25" customFormat="1" ht="18.75" customHeight="1" x14ac:dyDescent="0.25">
      <c r="A71" s="26"/>
      <c r="B71" s="26"/>
      <c r="C71" s="26"/>
      <c r="D71" s="26"/>
      <c r="E71" s="44"/>
      <c r="F71" s="26"/>
      <c r="G71" s="26"/>
      <c r="H71" s="44"/>
      <c r="I71" s="26"/>
      <c r="J71" s="26"/>
      <c r="K71" s="26"/>
      <c r="L71" s="30"/>
      <c r="M71" s="31"/>
      <c r="N71" s="22"/>
      <c r="O71" s="27"/>
      <c r="P71" s="28"/>
    </row>
    <row r="72" spans="1:16" s="25" customFormat="1" ht="18.75" customHeight="1" x14ac:dyDescent="0.25">
      <c r="A72" s="26"/>
      <c r="B72" s="26"/>
      <c r="C72" s="26"/>
      <c r="D72" s="26"/>
      <c r="E72" s="44"/>
      <c r="F72" s="26"/>
      <c r="G72" s="26"/>
      <c r="H72" s="44"/>
      <c r="I72" s="26"/>
      <c r="J72" s="26"/>
      <c r="K72" s="26"/>
      <c r="L72" s="30"/>
      <c r="M72" s="31"/>
      <c r="N72" s="22"/>
      <c r="O72" s="27"/>
      <c r="P72" s="28"/>
    </row>
    <row r="73" spans="1:16" s="25" customFormat="1" ht="18.75" customHeight="1" x14ac:dyDescent="0.25">
      <c r="A73" s="26"/>
      <c r="B73" s="26"/>
      <c r="C73" s="26"/>
      <c r="D73" s="26"/>
      <c r="E73" s="44"/>
      <c r="F73" s="26"/>
      <c r="G73" s="26"/>
      <c r="H73" s="44"/>
      <c r="I73" s="26"/>
      <c r="J73" s="26"/>
      <c r="K73" s="26"/>
      <c r="L73" s="30"/>
      <c r="M73" s="31"/>
      <c r="N73" s="22"/>
      <c r="O73" s="27"/>
      <c r="P73" s="28"/>
    </row>
    <row r="74" spans="1:16" s="25" customFormat="1" ht="18.75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30"/>
      <c r="M74" s="31"/>
      <c r="N74" s="22"/>
      <c r="O74" s="27"/>
      <c r="P74" s="28"/>
    </row>
    <row r="85" spans="31:37" x14ac:dyDescent="0.25">
      <c r="AE85" s="14" t="s">
        <v>105</v>
      </c>
      <c r="AF85" s="32" t="s">
        <v>106</v>
      </c>
      <c r="AG85" s="14" t="s">
        <v>107</v>
      </c>
      <c r="AH85" s="33" t="s">
        <v>108</v>
      </c>
      <c r="AI85" s="34" t="s">
        <v>105</v>
      </c>
      <c r="AJ85" s="35" t="s">
        <v>106</v>
      </c>
      <c r="AK85" s="14" t="s">
        <v>109</v>
      </c>
    </row>
    <row r="86" spans="31:37" x14ac:dyDescent="0.25">
      <c r="AE86" s="14" t="s">
        <v>93</v>
      </c>
      <c r="AF86" s="32" t="s">
        <v>14</v>
      </c>
      <c r="AG86" s="14" t="s">
        <v>20</v>
      </c>
      <c r="AH86" s="33" t="s">
        <v>16</v>
      </c>
      <c r="AI86" s="51">
        <v>43439</v>
      </c>
      <c r="AJ86" s="35" t="s">
        <v>17</v>
      </c>
      <c r="AK86" s="36">
        <v>0.64583333333333337</v>
      </c>
    </row>
    <row r="87" spans="31:37" x14ac:dyDescent="0.25">
      <c r="AE87" s="14" t="s">
        <v>13</v>
      </c>
      <c r="AF87" s="32" t="s">
        <v>14</v>
      </c>
      <c r="AG87" s="14" t="s">
        <v>20</v>
      </c>
      <c r="AH87" s="33" t="s">
        <v>16</v>
      </c>
      <c r="AI87" s="51">
        <v>43440</v>
      </c>
      <c r="AJ87" s="35" t="s">
        <v>17</v>
      </c>
      <c r="AK87" s="36">
        <v>0.64583333333333337</v>
      </c>
    </row>
    <row r="88" spans="31:37" x14ac:dyDescent="0.25">
      <c r="AE88" s="14" t="s">
        <v>18</v>
      </c>
      <c r="AF88" s="32" t="s">
        <v>19</v>
      </c>
      <c r="AG88" s="14" t="s">
        <v>15</v>
      </c>
      <c r="AH88" s="33" t="s">
        <v>16</v>
      </c>
      <c r="AI88" s="51">
        <v>43441</v>
      </c>
      <c r="AJ88" s="35" t="s">
        <v>17</v>
      </c>
      <c r="AK88" s="36">
        <v>0.64583333333333337</v>
      </c>
    </row>
    <row r="89" spans="31:37" x14ac:dyDescent="0.25">
      <c r="AE89" s="14" t="s">
        <v>71</v>
      </c>
      <c r="AF89" s="32" t="s">
        <v>72</v>
      </c>
      <c r="AG89" s="14" t="s">
        <v>15</v>
      </c>
      <c r="AH89" s="33" t="s">
        <v>16</v>
      </c>
      <c r="AI89" s="50">
        <v>43444</v>
      </c>
      <c r="AJ89" s="49" t="s">
        <v>17</v>
      </c>
      <c r="AK89" s="36">
        <v>0.58333333333333337</v>
      </c>
    </row>
    <row r="90" spans="31:37" x14ac:dyDescent="0.25">
      <c r="AE90" s="14" t="s">
        <v>21</v>
      </c>
      <c r="AF90" s="32" t="s">
        <v>22</v>
      </c>
      <c r="AG90" s="14" t="s">
        <v>15</v>
      </c>
      <c r="AH90" s="33" t="s">
        <v>23</v>
      </c>
      <c r="AI90" s="50">
        <v>43445</v>
      </c>
      <c r="AJ90" s="49" t="s">
        <v>17</v>
      </c>
      <c r="AK90" s="36">
        <v>0.58333333333333337</v>
      </c>
    </row>
    <row r="91" spans="31:37" x14ac:dyDescent="0.25">
      <c r="AE91" s="14" t="s">
        <v>24</v>
      </c>
      <c r="AF91" s="32" t="s">
        <v>90</v>
      </c>
      <c r="AG91" s="14" t="s">
        <v>20</v>
      </c>
      <c r="AH91" s="33" t="s">
        <v>16</v>
      </c>
      <c r="AI91" s="51">
        <v>43446</v>
      </c>
      <c r="AJ91" s="35" t="s">
        <v>17</v>
      </c>
      <c r="AK91" s="36">
        <v>0.64583333333333337</v>
      </c>
    </row>
    <row r="92" spans="31:37" x14ac:dyDescent="0.25">
      <c r="AE92" s="14" t="s">
        <v>25</v>
      </c>
      <c r="AF92" s="32" t="s">
        <v>26</v>
      </c>
      <c r="AG92" s="14" t="s">
        <v>20</v>
      </c>
      <c r="AH92" s="33" t="s">
        <v>23</v>
      </c>
      <c r="AI92" s="51">
        <v>43449</v>
      </c>
      <c r="AJ92" s="35" t="s">
        <v>17</v>
      </c>
      <c r="AK92" s="36">
        <v>0.67708333333333337</v>
      </c>
    </row>
    <row r="93" spans="31:37" x14ac:dyDescent="0.25">
      <c r="AE93" s="14" t="s">
        <v>27</v>
      </c>
      <c r="AF93" s="32" t="s">
        <v>28</v>
      </c>
      <c r="AG93" s="14" t="s">
        <v>15</v>
      </c>
      <c r="AH93" s="37" t="s">
        <v>16</v>
      </c>
      <c r="AI93" s="51">
        <v>43450</v>
      </c>
      <c r="AJ93" s="35" t="s">
        <v>17</v>
      </c>
      <c r="AK93" s="36">
        <v>0.58333333333333337</v>
      </c>
    </row>
    <row r="94" spans="31:37" x14ac:dyDescent="0.25">
      <c r="AE94" s="14" t="s">
        <v>29</v>
      </c>
      <c r="AF94" s="32" t="s">
        <v>30</v>
      </c>
      <c r="AG94" s="14" t="s">
        <v>20</v>
      </c>
      <c r="AH94" s="33" t="s">
        <v>16</v>
      </c>
      <c r="AI94" s="51">
        <v>43451</v>
      </c>
      <c r="AJ94" s="35" t="s">
        <v>17</v>
      </c>
      <c r="AK94" s="36">
        <v>0.58333333333333337</v>
      </c>
    </row>
    <row r="95" spans="31:37" x14ac:dyDescent="0.25">
      <c r="AE95" s="14" t="s">
        <v>81</v>
      </c>
      <c r="AF95" s="32" t="s">
        <v>82</v>
      </c>
      <c r="AG95" s="14" t="s">
        <v>15</v>
      </c>
      <c r="AH95" s="33" t="s">
        <v>16</v>
      </c>
      <c r="AI95" s="51">
        <v>43453</v>
      </c>
      <c r="AJ95" s="35" t="s">
        <v>17</v>
      </c>
      <c r="AK95" s="36">
        <v>0.64583333333333337</v>
      </c>
    </row>
    <row r="96" spans="31:37" x14ac:dyDescent="0.25">
      <c r="AE96" s="14" t="s">
        <v>31</v>
      </c>
      <c r="AF96" s="32" t="s">
        <v>32</v>
      </c>
      <c r="AG96" s="14" t="s">
        <v>15</v>
      </c>
      <c r="AH96" s="33" t="s">
        <v>16</v>
      </c>
      <c r="AI96" s="51">
        <v>43454</v>
      </c>
      <c r="AJ96" s="35" t="s">
        <v>17</v>
      </c>
      <c r="AK96" s="36">
        <v>0.64583333333333337</v>
      </c>
    </row>
    <row r="97" spans="31:37" x14ac:dyDescent="0.25">
      <c r="AE97" s="14" t="s">
        <v>85</v>
      </c>
      <c r="AF97" s="32" t="s">
        <v>86</v>
      </c>
      <c r="AG97" s="14" t="s">
        <v>15</v>
      </c>
      <c r="AH97" s="33" t="s">
        <v>23</v>
      </c>
      <c r="AI97" s="52">
        <v>43455</v>
      </c>
      <c r="AJ97" s="35" t="s">
        <v>17</v>
      </c>
      <c r="AK97" s="36">
        <v>0.64583333333333337</v>
      </c>
    </row>
    <row r="98" spans="31:37" x14ac:dyDescent="0.25">
      <c r="AE98" s="14" t="s">
        <v>33</v>
      </c>
      <c r="AF98" s="32" t="s">
        <v>34</v>
      </c>
      <c r="AG98" s="14" t="s">
        <v>20</v>
      </c>
      <c r="AH98" s="33" t="s">
        <v>23</v>
      </c>
    </row>
    <row r="99" spans="31:37" x14ac:dyDescent="0.25">
      <c r="AE99" s="14" t="s">
        <v>73</v>
      </c>
      <c r="AF99" s="32" t="s">
        <v>74</v>
      </c>
      <c r="AG99" s="14" t="s">
        <v>15</v>
      </c>
      <c r="AH99" s="33" t="s">
        <v>16</v>
      </c>
    </row>
    <row r="100" spans="31:37" x14ac:dyDescent="0.25">
      <c r="AE100" s="14" t="s">
        <v>35</v>
      </c>
      <c r="AF100" s="32" t="s">
        <v>36</v>
      </c>
      <c r="AG100" s="14" t="s">
        <v>15</v>
      </c>
      <c r="AH100" s="33" t="s">
        <v>23</v>
      </c>
    </row>
    <row r="101" spans="31:37" x14ac:dyDescent="0.25">
      <c r="AE101" s="14" t="s">
        <v>37</v>
      </c>
      <c r="AF101" s="32" t="s">
        <v>38</v>
      </c>
      <c r="AG101" s="14" t="s">
        <v>20</v>
      </c>
      <c r="AH101" s="33" t="s">
        <v>16</v>
      </c>
    </row>
    <row r="102" spans="31:37" x14ac:dyDescent="0.25">
      <c r="AE102" s="14" t="s">
        <v>77</v>
      </c>
      <c r="AF102" s="32" t="s">
        <v>78</v>
      </c>
      <c r="AG102" s="14" t="s">
        <v>15</v>
      </c>
      <c r="AH102" s="33" t="s">
        <v>16</v>
      </c>
    </row>
    <row r="103" spans="31:37" x14ac:dyDescent="0.25">
      <c r="AE103" s="14" t="s">
        <v>39</v>
      </c>
      <c r="AF103" s="32" t="s">
        <v>40</v>
      </c>
      <c r="AG103" s="14" t="s">
        <v>15</v>
      </c>
      <c r="AH103" s="33" t="s">
        <v>16</v>
      </c>
    </row>
    <row r="104" spans="31:37" x14ac:dyDescent="0.25">
      <c r="AE104" s="14" t="s">
        <v>97</v>
      </c>
      <c r="AF104" s="32" t="s">
        <v>98</v>
      </c>
      <c r="AG104" s="14" t="s">
        <v>20</v>
      </c>
      <c r="AH104" s="33" t="s">
        <v>16</v>
      </c>
    </row>
    <row r="105" spans="31:37" x14ac:dyDescent="0.25">
      <c r="AE105" s="14" t="s">
        <v>103</v>
      </c>
      <c r="AF105" s="32" t="s">
        <v>104</v>
      </c>
      <c r="AG105" s="14" t="s">
        <v>20</v>
      </c>
      <c r="AH105" s="33" t="s">
        <v>23</v>
      </c>
    </row>
    <row r="106" spans="31:37" x14ac:dyDescent="0.25">
      <c r="AE106" s="14" t="s">
        <v>75</v>
      </c>
      <c r="AF106" s="32" t="s">
        <v>76</v>
      </c>
      <c r="AG106" s="14" t="s">
        <v>15</v>
      </c>
      <c r="AH106" s="33" t="s">
        <v>16</v>
      </c>
    </row>
    <row r="107" spans="31:37" x14ac:dyDescent="0.25">
      <c r="AE107" s="14" t="s">
        <v>41</v>
      </c>
      <c r="AF107" s="32" t="s">
        <v>42</v>
      </c>
      <c r="AG107" s="14" t="s">
        <v>15</v>
      </c>
      <c r="AH107" s="33" t="s">
        <v>16</v>
      </c>
    </row>
    <row r="108" spans="31:37" x14ac:dyDescent="0.25">
      <c r="AE108" s="14" t="s">
        <v>83</v>
      </c>
      <c r="AF108" s="32" t="s">
        <v>84</v>
      </c>
      <c r="AG108" s="14" t="s">
        <v>15</v>
      </c>
      <c r="AH108" s="33" t="s">
        <v>23</v>
      </c>
    </row>
    <row r="109" spans="31:37" x14ac:dyDescent="0.25">
      <c r="AE109" s="14" t="s">
        <v>43</v>
      </c>
      <c r="AF109" s="32" t="s">
        <v>44</v>
      </c>
      <c r="AG109" s="14" t="s">
        <v>15</v>
      </c>
      <c r="AH109" s="33" t="s">
        <v>16</v>
      </c>
    </row>
    <row r="110" spans="31:37" x14ac:dyDescent="0.25">
      <c r="AE110" s="14" t="s">
        <v>45</v>
      </c>
      <c r="AF110" s="32" t="s">
        <v>46</v>
      </c>
      <c r="AG110" s="14" t="s">
        <v>15</v>
      </c>
      <c r="AH110" s="33" t="s">
        <v>23</v>
      </c>
    </row>
    <row r="111" spans="31:37" x14ac:dyDescent="0.25">
      <c r="AE111" s="14" t="s">
        <v>47</v>
      </c>
      <c r="AF111" s="32" t="s">
        <v>48</v>
      </c>
      <c r="AG111" s="14" t="s">
        <v>20</v>
      </c>
      <c r="AH111" s="33" t="s">
        <v>16</v>
      </c>
    </row>
    <row r="112" spans="31:37" x14ac:dyDescent="0.25">
      <c r="AE112" s="14" t="s">
        <v>99</v>
      </c>
      <c r="AF112" s="32" t="s">
        <v>100</v>
      </c>
      <c r="AG112" s="14" t="s">
        <v>20</v>
      </c>
      <c r="AH112" s="33" t="s">
        <v>16</v>
      </c>
    </row>
    <row r="113" spans="31:34" x14ac:dyDescent="0.25">
      <c r="AE113" s="14" t="s">
        <v>49</v>
      </c>
      <c r="AF113" s="32" t="s">
        <v>50</v>
      </c>
      <c r="AG113" s="14" t="s">
        <v>15</v>
      </c>
      <c r="AH113" s="33" t="s">
        <v>16</v>
      </c>
    </row>
    <row r="114" spans="31:34" x14ac:dyDescent="0.25">
      <c r="AE114" s="14" t="s">
        <v>51</v>
      </c>
      <c r="AF114" s="32" t="s">
        <v>87</v>
      </c>
      <c r="AG114" s="14" t="s">
        <v>15</v>
      </c>
      <c r="AH114" s="38" t="s">
        <v>111</v>
      </c>
    </row>
    <row r="115" spans="31:34" x14ac:dyDescent="0.25">
      <c r="AE115" s="14" t="s">
        <v>52</v>
      </c>
      <c r="AF115" s="32" t="s">
        <v>53</v>
      </c>
      <c r="AG115" s="14" t="s">
        <v>20</v>
      </c>
      <c r="AH115" s="33" t="s">
        <v>16</v>
      </c>
    </row>
    <row r="116" spans="31:34" x14ac:dyDescent="0.25">
      <c r="AE116" s="14" t="s">
        <v>54</v>
      </c>
      <c r="AF116" s="32" t="s">
        <v>55</v>
      </c>
      <c r="AG116" s="14" t="s">
        <v>20</v>
      </c>
      <c r="AH116" s="33" t="s">
        <v>16</v>
      </c>
    </row>
    <row r="117" spans="31:34" x14ac:dyDescent="0.25">
      <c r="AE117" s="14" t="s">
        <v>56</v>
      </c>
      <c r="AF117" s="32" t="s">
        <v>57</v>
      </c>
      <c r="AG117" s="14" t="s">
        <v>20</v>
      </c>
      <c r="AH117" s="33" t="s">
        <v>111</v>
      </c>
    </row>
    <row r="118" spans="31:34" x14ac:dyDescent="0.25">
      <c r="AE118" s="14" t="s">
        <v>58</v>
      </c>
      <c r="AF118" s="32" t="s">
        <v>59</v>
      </c>
      <c r="AG118" s="14" t="s">
        <v>20</v>
      </c>
      <c r="AH118" s="33" t="s">
        <v>23</v>
      </c>
    </row>
    <row r="119" spans="31:34" x14ac:dyDescent="0.25">
      <c r="AE119" s="14" t="s">
        <v>60</v>
      </c>
      <c r="AF119" s="32" t="s">
        <v>61</v>
      </c>
      <c r="AG119" s="14" t="s">
        <v>15</v>
      </c>
      <c r="AH119" s="33" t="s">
        <v>23</v>
      </c>
    </row>
    <row r="120" spans="31:34" x14ac:dyDescent="0.25">
      <c r="AE120" s="14" t="s">
        <v>79</v>
      </c>
      <c r="AF120" s="32" t="s">
        <v>80</v>
      </c>
      <c r="AG120" s="14" t="s">
        <v>15</v>
      </c>
      <c r="AH120" s="33" t="s">
        <v>16</v>
      </c>
    </row>
    <row r="121" spans="31:34" x14ac:dyDescent="0.25">
      <c r="AE121" s="14" t="s">
        <v>62</v>
      </c>
      <c r="AF121" s="32" t="s">
        <v>63</v>
      </c>
      <c r="AG121" s="14" t="s">
        <v>20</v>
      </c>
      <c r="AH121" s="33" t="s">
        <v>111</v>
      </c>
    </row>
    <row r="122" spans="31:34" x14ac:dyDescent="0.25">
      <c r="AE122" s="14" t="s">
        <v>64</v>
      </c>
      <c r="AF122" s="32" t="s">
        <v>65</v>
      </c>
      <c r="AG122" s="14" t="s">
        <v>15</v>
      </c>
      <c r="AH122" s="33" t="s">
        <v>16</v>
      </c>
    </row>
    <row r="123" spans="31:34" x14ac:dyDescent="0.25">
      <c r="AE123" s="14" t="s">
        <v>96</v>
      </c>
      <c r="AF123" s="32" t="s">
        <v>66</v>
      </c>
      <c r="AG123" s="14" t="s">
        <v>20</v>
      </c>
      <c r="AH123" s="33" t="s">
        <v>16</v>
      </c>
    </row>
    <row r="124" spans="31:34" x14ac:dyDescent="0.25">
      <c r="AE124" s="14" t="s">
        <v>67</v>
      </c>
      <c r="AF124" s="32" t="s">
        <v>68</v>
      </c>
      <c r="AG124" s="14" t="s">
        <v>20</v>
      </c>
      <c r="AH124" s="33" t="s">
        <v>23</v>
      </c>
    </row>
    <row r="125" spans="31:34" x14ac:dyDescent="0.25">
      <c r="AE125" s="14" t="s">
        <v>94</v>
      </c>
      <c r="AF125" s="32" t="s">
        <v>95</v>
      </c>
      <c r="AG125" s="14" t="s">
        <v>20</v>
      </c>
      <c r="AH125" s="33" t="s">
        <v>16</v>
      </c>
    </row>
    <row r="126" spans="31:34" x14ac:dyDescent="0.25">
      <c r="AE126" s="14" t="s">
        <v>101</v>
      </c>
      <c r="AF126" s="32" t="s">
        <v>102</v>
      </c>
      <c r="AG126" s="14" t="s">
        <v>20</v>
      </c>
      <c r="AH126" s="33" t="s">
        <v>23</v>
      </c>
    </row>
    <row r="127" spans="31:34" x14ac:dyDescent="0.25">
      <c r="AE127" s="14" t="s">
        <v>91</v>
      </c>
      <c r="AF127" s="32" t="s">
        <v>92</v>
      </c>
      <c r="AG127" s="14" t="s">
        <v>20</v>
      </c>
      <c r="AH127" s="33" t="s">
        <v>16</v>
      </c>
    </row>
    <row r="128" spans="31:34" x14ac:dyDescent="0.25">
      <c r="AE128" s="14" t="s">
        <v>88</v>
      </c>
      <c r="AF128" s="32" t="s">
        <v>89</v>
      </c>
      <c r="AG128" s="14" t="s">
        <v>15</v>
      </c>
      <c r="AH128" s="33" t="s">
        <v>111</v>
      </c>
    </row>
    <row r="129" spans="31:34" x14ac:dyDescent="0.25">
      <c r="AE129" s="14" t="s">
        <v>69</v>
      </c>
      <c r="AF129" s="32" t="s">
        <v>70</v>
      </c>
      <c r="AG129" s="14" t="s">
        <v>15</v>
      </c>
      <c r="AH129" s="33" t="s">
        <v>16</v>
      </c>
    </row>
  </sheetData>
  <sheetProtection algorithmName="SHA-512" hashValue="3GSpdg2lpeuCKJMeabsyEYijdnhjH/UTF9G8LJTVIjfCePAeOxZnHj2aUBTZSikktqCiRrYdEC4w9qShqErgvQ==" saltValue="q/EJW6+gvpldMZCSCVwBSg==" spinCount="100000" sheet="1" objects="1" scenarios="1" selectLockedCells="1"/>
  <mergeCells count="49">
    <mergeCell ref="J48:J49"/>
    <mergeCell ref="J4:K5"/>
    <mergeCell ref="J6:K7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8:E9"/>
    <mergeCell ref="B4:H5"/>
    <mergeCell ref="B32:C32"/>
    <mergeCell ref="B21:C21"/>
    <mergeCell ref="F8:I9"/>
    <mergeCell ref="J8:K9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20:C20"/>
    <mergeCell ref="B10:D10"/>
    <mergeCell ref="F10:G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:I3"/>
    <mergeCell ref="C6:I7"/>
    <mergeCell ref="A7:B7"/>
    <mergeCell ref="B1:K1"/>
    <mergeCell ref="J2:K3"/>
    <mergeCell ref="I4:I5"/>
  </mergeCells>
  <dataValidations xWindow="155" yWindow="482" count="2">
    <dataValidation type="list" allowBlank="1" showInputMessage="1" showErrorMessage="1" errorTitle="Rangt nafn!" error="Velja af lista. Aðrir hrútar ekki í boði." promptTitle="Hrútur, nafn" prompt="Veljið af lista._x000a_Smellið á örina hér til hægri." sqref="IT11:IU44 B11:C44 SP11:SQ44 ACL11:ACM44 AMH11:AMI44 AWD11:AWE44 BFZ11:BGA44 BPV11:BPW44 BZR11:BZS44 CJN11:CJO44 CTJ11:CTK44 DDF11:DDG44 DNB11:DNC44 DWX11:DWY44 EGT11:EGU44 EQP11:EQQ44 FAL11:FAM44 FKH11:FKI44 FUD11:FUE44 GDZ11:GEA44 GNV11:GNW44 GXR11:GXS44 HHN11:HHO44 HRJ11:HRK44 IBF11:IBG44 ILB11:ILC44 IUX11:IUY44 JET11:JEU44 JOP11:JOQ44 JYL11:JYM44 KIH11:KII44 KSD11:KSE44 LBZ11:LCA44 LLV11:LLW44 LVR11:LVS44 MFN11:MFO44 MPJ11:MPK44 MZF11:MZG44 NJB11:NJC44 NSX11:NSY44 OCT11:OCU44 OMP11:OMQ44 OWL11:OWM44 PGH11:PGI44 PQD11:PQE44 PZZ11:QAA44 QJV11:QJW44 QTR11:QTS44 RDN11:RDO44 RNJ11:RNK44 RXF11:RXG44 SHB11:SHC44 SQX11:SQY44 TAT11:TAU44 TKP11:TKQ44 TUL11:TUM44 UEH11:UEI44 UOD11:UOE44 UXZ11:UYA44 VHV11:VHW44 VRR11:VRS44 WBN11:WBO44 WLJ11:WLK44 WVF11:WVG44 B65542:C65575 IT65542:IU65575 SP65542:SQ65575 ACL65542:ACM65575 AMH65542:AMI65575 AWD65542:AWE65575 BFZ65542:BGA65575 BPV65542:BPW65575 BZR65542:BZS65575 CJN65542:CJO65575 CTJ65542:CTK65575 DDF65542:DDG65575 DNB65542:DNC65575 DWX65542:DWY65575 EGT65542:EGU65575 EQP65542:EQQ65575 FAL65542:FAM65575 FKH65542:FKI65575 FUD65542:FUE65575 GDZ65542:GEA65575 GNV65542:GNW65575 GXR65542:GXS65575 HHN65542:HHO65575 HRJ65542:HRK65575 IBF65542:IBG65575 ILB65542:ILC65575 IUX65542:IUY65575 JET65542:JEU65575 JOP65542:JOQ65575 JYL65542:JYM65575 KIH65542:KII65575 KSD65542:KSE65575 LBZ65542:LCA65575 LLV65542:LLW65575 LVR65542:LVS65575 MFN65542:MFO65575 MPJ65542:MPK65575 MZF65542:MZG65575 NJB65542:NJC65575 NSX65542:NSY65575 OCT65542:OCU65575 OMP65542:OMQ65575 OWL65542:OWM65575 PGH65542:PGI65575 PQD65542:PQE65575 PZZ65542:QAA65575 QJV65542:QJW65575 QTR65542:QTS65575 RDN65542:RDO65575 RNJ65542:RNK65575 RXF65542:RXG65575 SHB65542:SHC65575 SQX65542:SQY65575 TAT65542:TAU65575 TKP65542:TKQ65575 TUL65542:TUM65575 UEH65542:UEI65575 UOD65542:UOE65575 UXZ65542:UYA65575 VHV65542:VHW65575 VRR65542:VRS65575 WBN65542:WBO65575 WLJ65542:WLK65575 WVF65542:WVG65575 B131078:C131111 IT131078:IU131111 SP131078:SQ131111 ACL131078:ACM131111 AMH131078:AMI131111 AWD131078:AWE131111 BFZ131078:BGA131111 BPV131078:BPW131111 BZR131078:BZS131111 CJN131078:CJO131111 CTJ131078:CTK131111 DDF131078:DDG131111 DNB131078:DNC131111 DWX131078:DWY131111 EGT131078:EGU131111 EQP131078:EQQ131111 FAL131078:FAM131111 FKH131078:FKI131111 FUD131078:FUE131111 GDZ131078:GEA131111 GNV131078:GNW131111 GXR131078:GXS131111 HHN131078:HHO131111 HRJ131078:HRK131111 IBF131078:IBG131111 ILB131078:ILC131111 IUX131078:IUY131111 JET131078:JEU131111 JOP131078:JOQ131111 JYL131078:JYM131111 KIH131078:KII131111 KSD131078:KSE131111 LBZ131078:LCA131111 LLV131078:LLW131111 LVR131078:LVS131111 MFN131078:MFO131111 MPJ131078:MPK131111 MZF131078:MZG131111 NJB131078:NJC131111 NSX131078:NSY131111 OCT131078:OCU131111 OMP131078:OMQ131111 OWL131078:OWM131111 PGH131078:PGI131111 PQD131078:PQE131111 PZZ131078:QAA131111 QJV131078:QJW131111 QTR131078:QTS131111 RDN131078:RDO131111 RNJ131078:RNK131111 RXF131078:RXG131111 SHB131078:SHC131111 SQX131078:SQY131111 TAT131078:TAU131111 TKP131078:TKQ131111 TUL131078:TUM131111 UEH131078:UEI131111 UOD131078:UOE131111 UXZ131078:UYA131111 VHV131078:VHW131111 VRR131078:VRS131111 WBN131078:WBO131111 WLJ131078:WLK131111 WVF131078:WVG131111 B196614:C196647 IT196614:IU196647 SP196614:SQ196647 ACL196614:ACM196647 AMH196614:AMI196647 AWD196614:AWE196647 BFZ196614:BGA196647 BPV196614:BPW196647 BZR196614:BZS196647 CJN196614:CJO196647 CTJ196614:CTK196647 DDF196614:DDG196647 DNB196614:DNC196647 DWX196614:DWY196647 EGT196614:EGU196647 EQP196614:EQQ196647 FAL196614:FAM196647 FKH196614:FKI196647 FUD196614:FUE196647 GDZ196614:GEA196647 GNV196614:GNW196647 GXR196614:GXS196647 HHN196614:HHO196647 HRJ196614:HRK196647 IBF196614:IBG196647 ILB196614:ILC196647 IUX196614:IUY196647 JET196614:JEU196647 JOP196614:JOQ196647 JYL196614:JYM196647 KIH196614:KII196647 KSD196614:KSE196647 LBZ196614:LCA196647 LLV196614:LLW196647 LVR196614:LVS196647 MFN196614:MFO196647 MPJ196614:MPK196647 MZF196614:MZG196647 NJB196614:NJC196647 NSX196614:NSY196647 OCT196614:OCU196647 OMP196614:OMQ196647 OWL196614:OWM196647 PGH196614:PGI196647 PQD196614:PQE196647 PZZ196614:QAA196647 QJV196614:QJW196647 QTR196614:QTS196647 RDN196614:RDO196647 RNJ196614:RNK196647 RXF196614:RXG196647 SHB196614:SHC196647 SQX196614:SQY196647 TAT196614:TAU196647 TKP196614:TKQ196647 TUL196614:TUM196647 UEH196614:UEI196647 UOD196614:UOE196647 UXZ196614:UYA196647 VHV196614:VHW196647 VRR196614:VRS196647 WBN196614:WBO196647 WLJ196614:WLK196647 WVF196614:WVG196647 B262150:C262183 IT262150:IU262183 SP262150:SQ262183 ACL262150:ACM262183 AMH262150:AMI262183 AWD262150:AWE262183 BFZ262150:BGA262183 BPV262150:BPW262183 BZR262150:BZS262183 CJN262150:CJO262183 CTJ262150:CTK262183 DDF262150:DDG262183 DNB262150:DNC262183 DWX262150:DWY262183 EGT262150:EGU262183 EQP262150:EQQ262183 FAL262150:FAM262183 FKH262150:FKI262183 FUD262150:FUE262183 GDZ262150:GEA262183 GNV262150:GNW262183 GXR262150:GXS262183 HHN262150:HHO262183 HRJ262150:HRK262183 IBF262150:IBG262183 ILB262150:ILC262183 IUX262150:IUY262183 JET262150:JEU262183 JOP262150:JOQ262183 JYL262150:JYM262183 KIH262150:KII262183 KSD262150:KSE262183 LBZ262150:LCA262183 LLV262150:LLW262183 LVR262150:LVS262183 MFN262150:MFO262183 MPJ262150:MPK262183 MZF262150:MZG262183 NJB262150:NJC262183 NSX262150:NSY262183 OCT262150:OCU262183 OMP262150:OMQ262183 OWL262150:OWM262183 PGH262150:PGI262183 PQD262150:PQE262183 PZZ262150:QAA262183 QJV262150:QJW262183 QTR262150:QTS262183 RDN262150:RDO262183 RNJ262150:RNK262183 RXF262150:RXG262183 SHB262150:SHC262183 SQX262150:SQY262183 TAT262150:TAU262183 TKP262150:TKQ262183 TUL262150:TUM262183 UEH262150:UEI262183 UOD262150:UOE262183 UXZ262150:UYA262183 VHV262150:VHW262183 VRR262150:VRS262183 WBN262150:WBO262183 WLJ262150:WLK262183 WVF262150:WVG262183 B327686:C327719 IT327686:IU327719 SP327686:SQ327719 ACL327686:ACM327719 AMH327686:AMI327719 AWD327686:AWE327719 BFZ327686:BGA327719 BPV327686:BPW327719 BZR327686:BZS327719 CJN327686:CJO327719 CTJ327686:CTK327719 DDF327686:DDG327719 DNB327686:DNC327719 DWX327686:DWY327719 EGT327686:EGU327719 EQP327686:EQQ327719 FAL327686:FAM327719 FKH327686:FKI327719 FUD327686:FUE327719 GDZ327686:GEA327719 GNV327686:GNW327719 GXR327686:GXS327719 HHN327686:HHO327719 HRJ327686:HRK327719 IBF327686:IBG327719 ILB327686:ILC327719 IUX327686:IUY327719 JET327686:JEU327719 JOP327686:JOQ327719 JYL327686:JYM327719 KIH327686:KII327719 KSD327686:KSE327719 LBZ327686:LCA327719 LLV327686:LLW327719 LVR327686:LVS327719 MFN327686:MFO327719 MPJ327686:MPK327719 MZF327686:MZG327719 NJB327686:NJC327719 NSX327686:NSY327719 OCT327686:OCU327719 OMP327686:OMQ327719 OWL327686:OWM327719 PGH327686:PGI327719 PQD327686:PQE327719 PZZ327686:QAA327719 QJV327686:QJW327719 QTR327686:QTS327719 RDN327686:RDO327719 RNJ327686:RNK327719 RXF327686:RXG327719 SHB327686:SHC327719 SQX327686:SQY327719 TAT327686:TAU327719 TKP327686:TKQ327719 TUL327686:TUM327719 UEH327686:UEI327719 UOD327686:UOE327719 UXZ327686:UYA327719 VHV327686:VHW327719 VRR327686:VRS327719 WBN327686:WBO327719 WLJ327686:WLK327719 WVF327686:WVG327719 B393222:C393255 IT393222:IU393255 SP393222:SQ393255 ACL393222:ACM393255 AMH393222:AMI393255 AWD393222:AWE393255 BFZ393222:BGA393255 BPV393222:BPW393255 BZR393222:BZS393255 CJN393222:CJO393255 CTJ393222:CTK393255 DDF393222:DDG393255 DNB393222:DNC393255 DWX393222:DWY393255 EGT393222:EGU393255 EQP393222:EQQ393255 FAL393222:FAM393255 FKH393222:FKI393255 FUD393222:FUE393255 GDZ393222:GEA393255 GNV393222:GNW393255 GXR393222:GXS393255 HHN393222:HHO393255 HRJ393222:HRK393255 IBF393222:IBG393255 ILB393222:ILC393255 IUX393222:IUY393255 JET393222:JEU393255 JOP393222:JOQ393255 JYL393222:JYM393255 KIH393222:KII393255 KSD393222:KSE393255 LBZ393222:LCA393255 LLV393222:LLW393255 LVR393222:LVS393255 MFN393222:MFO393255 MPJ393222:MPK393255 MZF393222:MZG393255 NJB393222:NJC393255 NSX393222:NSY393255 OCT393222:OCU393255 OMP393222:OMQ393255 OWL393222:OWM393255 PGH393222:PGI393255 PQD393222:PQE393255 PZZ393222:QAA393255 QJV393222:QJW393255 QTR393222:QTS393255 RDN393222:RDO393255 RNJ393222:RNK393255 RXF393222:RXG393255 SHB393222:SHC393255 SQX393222:SQY393255 TAT393222:TAU393255 TKP393222:TKQ393255 TUL393222:TUM393255 UEH393222:UEI393255 UOD393222:UOE393255 UXZ393222:UYA393255 VHV393222:VHW393255 VRR393222:VRS393255 WBN393222:WBO393255 WLJ393222:WLK393255 WVF393222:WVG393255 B458758:C458791 IT458758:IU458791 SP458758:SQ458791 ACL458758:ACM458791 AMH458758:AMI458791 AWD458758:AWE458791 BFZ458758:BGA458791 BPV458758:BPW458791 BZR458758:BZS458791 CJN458758:CJO458791 CTJ458758:CTK458791 DDF458758:DDG458791 DNB458758:DNC458791 DWX458758:DWY458791 EGT458758:EGU458791 EQP458758:EQQ458791 FAL458758:FAM458791 FKH458758:FKI458791 FUD458758:FUE458791 GDZ458758:GEA458791 GNV458758:GNW458791 GXR458758:GXS458791 HHN458758:HHO458791 HRJ458758:HRK458791 IBF458758:IBG458791 ILB458758:ILC458791 IUX458758:IUY458791 JET458758:JEU458791 JOP458758:JOQ458791 JYL458758:JYM458791 KIH458758:KII458791 KSD458758:KSE458791 LBZ458758:LCA458791 LLV458758:LLW458791 LVR458758:LVS458791 MFN458758:MFO458791 MPJ458758:MPK458791 MZF458758:MZG458791 NJB458758:NJC458791 NSX458758:NSY458791 OCT458758:OCU458791 OMP458758:OMQ458791 OWL458758:OWM458791 PGH458758:PGI458791 PQD458758:PQE458791 PZZ458758:QAA458791 QJV458758:QJW458791 QTR458758:QTS458791 RDN458758:RDO458791 RNJ458758:RNK458791 RXF458758:RXG458791 SHB458758:SHC458791 SQX458758:SQY458791 TAT458758:TAU458791 TKP458758:TKQ458791 TUL458758:TUM458791 UEH458758:UEI458791 UOD458758:UOE458791 UXZ458758:UYA458791 VHV458758:VHW458791 VRR458758:VRS458791 WBN458758:WBO458791 WLJ458758:WLK458791 WVF458758:WVG458791 B524294:C524327 IT524294:IU524327 SP524294:SQ524327 ACL524294:ACM524327 AMH524294:AMI524327 AWD524294:AWE524327 BFZ524294:BGA524327 BPV524294:BPW524327 BZR524294:BZS524327 CJN524294:CJO524327 CTJ524294:CTK524327 DDF524294:DDG524327 DNB524294:DNC524327 DWX524294:DWY524327 EGT524294:EGU524327 EQP524294:EQQ524327 FAL524294:FAM524327 FKH524294:FKI524327 FUD524294:FUE524327 GDZ524294:GEA524327 GNV524294:GNW524327 GXR524294:GXS524327 HHN524294:HHO524327 HRJ524294:HRK524327 IBF524294:IBG524327 ILB524294:ILC524327 IUX524294:IUY524327 JET524294:JEU524327 JOP524294:JOQ524327 JYL524294:JYM524327 KIH524294:KII524327 KSD524294:KSE524327 LBZ524294:LCA524327 LLV524294:LLW524327 LVR524294:LVS524327 MFN524294:MFO524327 MPJ524294:MPK524327 MZF524294:MZG524327 NJB524294:NJC524327 NSX524294:NSY524327 OCT524294:OCU524327 OMP524294:OMQ524327 OWL524294:OWM524327 PGH524294:PGI524327 PQD524294:PQE524327 PZZ524294:QAA524327 QJV524294:QJW524327 QTR524294:QTS524327 RDN524294:RDO524327 RNJ524294:RNK524327 RXF524294:RXG524327 SHB524294:SHC524327 SQX524294:SQY524327 TAT524294:TAU524327 TKP524294:TKQ524327 TUL524294:TUM524327 UEH524294:UEI524327 UOD524294:UOE524327 UXZ524294:UYA524327 VHV524294:VHW524327 VRR524294:VRS524327 WBN524294:WBO524327 WLJ524294:WLK524327 WVF524294:WVG524327 B589830:C589863 IT589830:IU589863 SP589830:SQ589863 ACL589830:ACM589863 AMH589830:AMI589863 AWD589830:AWE589863 BFZ589830:BGA589863 BPV589830:BPW589863 BZR589830:BZS589863 CJN589830:CJO589863 CTJ589830:CTK589863 DDF589830:DDG589863 DNB589830:DNC589863 DWX589830:DWY589863 EGT589830:EGU589863 EQP589830:EQQ589863 FAL589830:FAM589863 FKH589830:FKI589863 FUD589830:FUE589863 GDZ589830:GEA589863 GNV589830:GNW589863 GXR589830:GXS589863 HHN589830:HHO589863 HRJ589830:HRK589863 IBF589830:IBG589863 ILB589830:ILC589863 IUX589830:IUY589863 JET589830:JEU589863 JOP589830:JOQ589863 JYL589830:JYM589863 KIH589830:KII589863 KSD589830:KSE589863 LBZ589830:LCA589863 LLV589830:LLW589863 LVR589830:LVS589863 MFN589830:MFO589863 MPJ589830:MPK589863 MZF589830:MZG589863 NJB589830:NJC589863 NSX589830:NSY589863 OCT589830:OCU589863 OMP589830:OMQ589863 OWL589830:OWM589863 PGH589830:PGI589863 PQD589830:PQE589863 PZZ589830:QAA589863 QJV589830:QJW589863 QTR589830:QTS589863 RDN589830:RDO589863 RNJ589830:RNK589863 RXF589830:RXG589863 SHB589830:SHC589863 SQX589830:SQY589863 TAT589830:TAU589863 TKP589830:TKQ589863 TUL589830:TUM589863 UEH589830:UEI589863 UOD589830:UOE589863 UXZ589830:UYA589863 VHV589830:VHW589863 VRR589830:VRS589863 WBN589830:WBO589863 WLJ589830:WLK589863 WVF589830:WVG589863 B655366:C655399 IT655366:IU655399 SP655366:SQ655399 ACL655366:ACM655399 AMH655366:AMI655399 AWD655366:AWE655399 BFZ655366:BGA655399 BPV655366:BPW655399 BZR655366:BZS655399 CJN655366:CJO655399 CTJ655366:CTK655399 DDF655366:DDG655399 DNB655366:DNC655399 DWX655366:DWY655399 EGT655366:EGU655399 EQP655366:EQQ655399 FAL655366:FAM655399 FKH655366:FKI655399 FUD655366:FUE655399 GDZ655366:GEA655399 GNV655366:GNW655399 GXR655366:GXS655399 HHN655366:HHO655399 HRJ655366:HRK655399 IBF655366:IBG655399 ILB655366:ILC655399 IUX655366:IUY655399 JET655366:JEU655399 JOP655366:JOQ655399 JYL655366:JYM655399 KIH655366:KII655399 KSD655366:KSE655399 LBZ655366:LCA655399 LLV655366:LLW655399 LVR655366:LVS655399 MFN655366:MFO655399 MPJ655366:MPK655399 MZF655366:MZG655399 NJB655366:NJC655399 NSX655366:NSY655399 OCT655366:OCU655399 OMP655366:OMQ655399 OWL655366:OWM655399 PGH655366:PGI655399 PQD655366:PQE655399 PZZ655366:QAA655399 QJV655366:QJW655399 QTR655366:QTS655399 RDN655366:RDO655399 RNJ655366:RNK655399 RXF655366:RXG655399 SHB655366:SHC655399 SQX655366:SQY655399 TAT655366:TAU655399 TKP655366:TKQ655399 TUL655366:TUM655399 UEH655366:UEI655399 UOD655366:UOE655399 UXZ655366:UYA655399 VHV655366:VHW655399 VRR655366:VRS655399 WBN655366:WBO655399 WLJ655366:WLK655399 WVF655366:WVG655399 B720902:C720935 IT720902:IU720935 SP720902:SQ720935 ACL720902:ACM720935 AMH720902:AMI720935 AWD720902:AWE720935 BFZ720902:BGA720935 BPV720902:BPW720935 BZR720902:BZS720935 CJN720902:CJO720935 CTJ720902:CTK720935 DDF720902:DDG720935 DNB720902:DNC720935 DWX720902:DWY720935 EGT720902:EGU720935 EQP720902:EQQ720935 FAL720902:FAM720935 FKH720902:FKI720935 FUD720902:FUE720935 GDZ720902:GEA720935 GNV720902:GNW720935 GXR720902:GXS720935 HHN720902:HHO720935 HRJ720902:HRK720935 IBF720902:IBG720935 ILB720902:ILC720935 IUX720902:IUY720935 JET720902:JEU720935 JOP720902:JOQ720935 JYL720902:JYM720935 KIH720902:KII720935 KSD720902:KSE720935 LBZ720902:LCA720935 LLV720902:LLW720935 LVR720902:LVS720935 MFN720902:MFO720935 MPJ720902:MPK720935 MZF720902:MZG720935 NJB720902:NJC720935 NSX720902:NSY720935 OCT720902:OCU720935 OMP720902:OMQ720935 OWL720902:OWM720935 PGH720902:PGI720935 PQD720902:PQE720935 PZZ720902:QAA720935 QJV720902:QJW720935 QTR720902:QTS720935 RDN720902:RDO720935 RNJ720902:RNK720935 RXF720902:RXG720935 SHB720902:SHC720935 SQX720902:SQY720935 TAT720902:TAU720935 TKP720902:TKQ720935 TUL720902:TUM720935 UEH720902:UEI720935 UOD720902:UOE720935 UXZ720902:UYA720935 VHV720902:VHW720935 VRR720902:VRS720935 WBN720902:WBO720935 WLJ720902:WLK720935 WVF720902:WVG720935 B786438:C786471 IT786438:IU786471 SP786438:SQ786471 ACL786438:ACM786471 AMH786438:AMI786471 AWD786438:AWE786471 BFZ786438:BGA786471 BPV786438:BPW786471 BZR786438:BZS786471 CJN786438:CJO786471 CTJ786438:CTK786471 DDF786438:DDG786471 DNB786438:DNC786471 DWX786438:DWY786471 EGT786438:EGU786471 EQP786438:EQQ786471 FAL786438:FAM786471 FKH786438:FKI786471 FUD786438:FUE786471 GDZ786438:GEA786471 GNV786438:GNW786471 GXR786438:GXS786471 HHN786438:HHO786471 HRJ786438:HRK786471 IBF786438:IBG786471 ILB786438:ILC786471 IUX786438:IUY786471 JET786438:JEU786471 JOP786438:JOQ786471 JYL786438:JYM786471 KIH786438:KII786471 KSD786438:KSE786471 LBZ786438:LCA786471 LLV786438:LLW786471 LVR786438:LVS786471 MFN786438:MFO786471 MPJ786438:MPK786471 MZF786438:MZG786471 NJB786438:NJC786471 NSX786438:NSY786471 OCT786438:OCU786471 OMP786438:OMQ786471 OWL786438:OWM786471 PGH786438:PGI786471 PQD786438:PQE786471 PZZ786438:QAA786471 QJV786438:QJW786471 QTR786438:QTS786471 RDN786438:RDO786471 RNJ786438:RNK786471 RXF786438:RXG786471 SHB786438:SHC786471 SQX786438:SQY786471 TAT786438:TAU786471 TKP786438:TKQ786471 TUL786438:TUM786471 UEH786438:UEI786471 UOD786438:UOE786471 UXZ786438:UYA786471 VHV786438:VHW786471 VRR786438:VRS786471 WBN786438:WBO786471 WLJ786438:WLK786471 WVF786438:WVG786471 B851974:C852007 IT851974:IU852007 SP851974:SQ852007 ACL851974:ACM852007 AMH851974:AMI852007 AWD851974:AWE852007 BFZ851974:BGA852007 BPV851974:BPW852007 BZR851974:BZS852007 CJN851974:CJO852007 CTJ851974:CTK852007 DDF851974:DDG852007 DNB851974:DNC852007 DWX851974:DWY852007 EGT851974:EGU852007 EQP851974:EQQ852007 FAL851974:FAM852007 FKH851974:FKI852007 FUD851974:FUE852007 GDZ851974:GEA852007 GNV851974:GNW852007 GXR851974:GXS852007 HHN851974:HHO852007 HRJ851974:HRK852007 IBF851974:IBG852007 ILB851974:ILC852007 IUX851974:IUY852007 JET851974:JEU852007 JOP851974:JOQ852007 JYL851974:JYM852007 KIH851974:KII852007 KSD851974:KSE852007 LBZ851974:LCA852007 LLV851974:LLW852007 LVR851974:LVS852007 MFN851974:MFO852007 MPJ851974:MPK852007 MZF851974:MZG852007 NJB851974:NJC852007 NSX851974:NSY852007 OCT851974:OCU852007 OMP851974:OMQ852007 OWL851974:OWM852007 PGH851974:PGI852007 PQD851974:PQE852007 PZZ851974:QAA852007 QJV851974:QJW852007 QTR851974:QTS852007 RDN851974:RDO852007 RNJ851974:RNK852007 RXF851974:RXG852007 SHB851974:SHC852007 SQX851974:SQY852007 TAT851974:TAU852007 TKP851974:TKQ852007 TUL851974:TUM852007 UEH851974:UEI852007 UOD851974:UOE852007 UXZ851974:UYA852007 VHV851974:VHW852007 VRR851974:VRS852007 WBN851974:WBO852007 WLJ851974:WLK852007 WVF851974:WVG852007 B917510:C917543 IT917510:IU917543 SP917510:SQ917543 ACL917510:ACM917543 AMH917510:AMI917543 AWD917510:AWE917543 BFZ917510:BGA917543 BPV917510:BPW917543 BZR917510:BZS917543 CJN917510:CJO917543 CTJ917510:CTK917543 DDF917510:DDG917543 DNB917510:DNC917543 DWX917510:DWY917543 EGT917510:EGU917543 EQP917510:EQQ917543 FAL917510:FAM917543 FKH917510:FKI917543 FUD917510:FUE917543 GDZ917510:GEA917543 GNV917510:GNW917543 GXR917510:GXS917543 HHN917510:HHO917543 HRJ917510:HRK917543 IBF917510:IBG917543 ILB917510:ILC917543 IUX917510:IUY917543 JET917510:JEU917543 JOP917510:JOQ917543 JYL917510:JYM917543 KIH917510:KII917543 KSD917510:KSE917543 LBZ917510:LCA917543 LLV917510:LLW917543 LVR917510:LVS917543 MFN917510:MFO917543 MPJ917510:MPK917543 MZF917510:MZG917543 NJB917510:NJC917543 NSX917510:NSY917543 OCT917510:OCU917543 OMP917510:OMQ917543 OWL917510:OWM917543 PGH917510:PGI917543 PQD917510:PQE917543 PZZ917510:QAA917543 QJV917510:QJW917543 QTR917510:QTS917543 RDN917510:RDO917543 RNJ917510:RNK917543 RXF917510:RXG917543 SHB917510:SHC917543 SQX917510:SQY917543 TAT917510:TAU917543 TKP917510:TKQ917543 TUL917510:TUM917543 UEH917510:UEI917543 UOD917510:UOE917543 UXZ917510:UYA917543 VHV917510:VHW917543 VRR917510:VRS917543 WBN917510:WBO917543 WLJ917510:WLK917543 WVF917510:WVG917543 B983046:C983079 IT983046:IU983079 SP983046:SQ983079 ACL983046:ACM983079 AMH983046:AMI983079 AWD983046:AWE983079 BFZ983046:BGA983079 BPV983046:BPW983079 BZR983046:BZS983079 CJN983046:CJO983079 CTJ983046:CTK983079 DDF983046:DDG983079 DNB983046:DNC983079 DWX983046:DWY983079 EGT983046:EGU983079 EQP983046:EQQ983079 FAL983046:FAM983079 FKH983046:FKI983079 FUD983046:FUE983079 GDZ983046:GEA983079 GNV983046:GNW983079 GXR983046:GXS983079 HHN983046:HHO983079 HRJ983046:HRK983079 IBF983046:IBG983079 ILB983046:ILC983079 IUX983046:IUY983079 JET983046:JEU983079 JOP983046:JOQ983079 JYL983046:JYM983079 KIH983046:KII983079 KSD983046:KSE983079 LBZ983046:LCA983079 LLV983046:LLW983079 LVR983046:LVS983079 MFN983046:MFO983079 MPJ983046:MPK983079 MZF983046:MZG983079 NJB983046:NJC983079 NSX983046:NSY983079 OCT983046:OCU983079 OMP983046:OMQ983079 OWL983046:OWM983079 PGH983046:PGI983079 PQD983046:PQE983079 PZZ983046:QAA983079 QJV983046:QJW983079 QTR983046:QTS983079 RDN983046:RDO983079 RNJ983046:RNK983079 RXF983046:RXG983079 SHB983046:SHC983079 SQX983046:SQY983079 TAT983046:TAU983079 TKP983046:TKQ983079 TUL983046:TUM983079 UEH983046:UEI983079 UOD983046:UOE983079 UXZ983046:UYA983079 VHV983046:VHW983079 VRR983046:VRS983079 WBN983046:WBO983079 WLJ983046:WLK983079 WVF983046:WVG983079 F11:F44 IW11:IW44 SS11:SS44 ACO11:ACO44 AMK11:AMK44 AWG11:AWG44 BGC11:BGC44 BPY11:BPY44 BZU11:BZU44 CJQ11:CJQ44 CTM11:CTM44 DDI11:DDI44 DNE11:DNE44 DXA11:DXA44 EGW11:EGW44 EQS11:EQS44 FAO11:FAO44 FKK11:FKK44 FUG11:FUG44 GEC11:GEC44 GNY11:GNY44 GXU11:GXU44 HHQ11:HHQ44 HRM11:HRM44 IBI11:IBI44 ILE11:ILE44 IVA11:IVA44 JEW11:JEW44 JOS11:JOS44 JYO11:JYO44 KIK11:KIK44 KSG11:KSG44 LCC11:LCC44 LLY11:LLY44 LVU11:LVU44 MFQ11:MFQ44 MPM11:MPM44 MZI11:MZI44 NJE11:NJE44 NTA11:NTA44 OCW11:OCW44 OMS11:OMS44 OWO11:OWO44 PGK11:PGK44 PQG11:PQG44 QAC11:QAC44 QJY11:QJY44 QTU11:QTU44 RDQ11:RDQ44 RNM11:RNM44 RXI11:RXI44 SHE11:SHE44 SRA11:SRA44 TAW11:TAW44 TKS11:TKS44 TUO11:TUO44 UEK11:UEK44 UOG11:UOG44 UYC11:UYC44 VHY11:VHY44 VRU11:VRU44 WBQ11:WBQ44 WLM11:WLM44 WVI11:WVI44 F65542:F65575 IW65542:IW65575 SS65542:SS65575 ACO65542:ACO65575 AMK65542:AMK65575 AWG65542:AWG65575 BGC65542:BGC65575 BPY65542:BPY65575 BZU65542:BZU65575 CJQ65542:CJQ65575 CTM65542:CTM65575 DDI65542:DDI65575 DNE65542:DNE65575 DXA65542:DXA65575 EGW65542:EGW65575 EQS65542:EQS65575 FAO65542:FAO65575 FKK65542:FKK65575 FUG65542:FUG65575 GEC65542:GEC65575 GNY65542:GNY65575 GXU65542:GXU65575 HHQ65542:HHQ65575 HRM65542:HRM65575 IBI65542:IBI65575 ILE65542:ILE65575 IVA65542:IVA65575 JEW65542:JEW65575 JOS65542:JOS65575 JYO65542:JYO65575 KIK65542:KIK65575 KSG65542:KSG65575 LCC65542:LCC65575 LLY65542:LLY65575 LVU65542:LVU65575 MFQ65542:MFQ65575 MPM65542:MPM65575 MZI65542:MZI65575 NJE65542:NJE65575 NTA65542:NTA65575 OCW65542:OCW65575 OMS65542:OMS65575 OWO65542:OWO65575 PGK65542:PGK65575 PQG65542:PQG65575 QAC65542:QAC65575 QJY65542:QJY65575 QTU65542:QTU65575 RDQ65542:RDQ65575 RNM65542:RNM65575 RXI65542:RXI65575 SHE65542:SHE65575 SRA65542:SRA65575 TAW65542:TAW65575 TKS65542:TKS65575 TUO65542:TUO65575 UEK65542:UEK65575 UOG65542:UOG65575 UYC65542:UYC65575 VHY65542:VHY65575 VRU65542:VRU65575 WBQ65542:WBQ65575 WLM65542:WLM65575 WVI65542:WVI65575 F131078:F131111 IW131078:IW131111 SS131078:SS131111 ACO131078:ACO131111 AMK131078:AMK131111 AWG131078:AWG131111 BGC131078:BGC131111 BPY131078:BPY131111 BZU131078:BZU131111 CJQ131078:CJQ131111 CTM131078:CTM131111 DDI131078:DDI131111 DNE131078:DNE131111 DXA131078:DXA131111 EGW131078:EGW131111 EQS131078:EQS131111 FAO131078:FAO131111 FKK131078:FKK131111 FUG131078:FUG131111 GEC131078:GEC131111 GNY131078:GNY131111 GXU131078:GXU131111 HHQ131078:HHQ131111 HRM131078:HRM131111 IBI131078:IBI131111 ILE131078:ILE131111 IVA131078:IVA131111 JEW131078:JEW131111 JOS131078:JOS131111 JYO131078:JYO131111 KIK131078:KIK131111 KSG131078:KSG131111 LCC131078:LCC131111 LLY131078:LLY131111 LVU131078:LVU131111 MFQ131078:MFQ131111 MPM131078:MPM131111 MZI131078:MZI131111 NJE131078:NJE131111 NTA131078:NTA131111 OCW131078:OCW131111 OMS131078:OMS131111 OWO131078:OWO131111 PGK131078:PGK131111 PQG131078:PQG131111 QAC131078:QAC131111 QJY131078:QJY131111 QTU131078:QTU131111 RDQ131078:RDQ131111 RNM131078:RNM131111 RXI131078:RXI131111 SHE131078:SHE131111 SRA131078:SRA131111 TAW131078:TAW131111 TKS131078:TKS131111 TUO131078:TUO131111 UEK131078:UEK131111 UOG131078:UOG131111 UYC131078:UYC131111 VHY131078:VHY131111 VRU131078:VRU131111 WBQ131078:WBQ131111 WLM131078:WLM131111 WVI131078:WVI131111 F196614:F196647 IW196614:IW196647 SS196614:SS196647 ACO196614:ACO196647 AMK196614:AMK196647 AWG196614:AWG196647 BGC196614:BGC196647 BPY196614:BPY196647 BZU196614:BZU196647 CJQ196614:CJQ196647 CTM196614:CTM196647 DDI196614:DDI196647 DNE196614:DNE196647 DXA196614:DXA196647 EGW196614:EGW196647 EQS196614:EQS196647 FAO196614:FAO196647 FKK196614:FKK196647 FUG196614:FUG196647 GEC196614:GEC196647 GNY196614:GNY196647 GXU196614:GXU196647 HHQ196614:HHQ196647 HRM196614:HRM196647 IBI196614:IBI196647 ILE196614:ILE196647 IVA196614:IVA196647 JEW196614:JEW196647 JOS196614:JOS196647 JYO196614:JYO196647 KIK196614:KIK196647 KSG196614:KSG196647 LCC196614:LCC196647 LLY196614:LLY196647 LVU196614:LVU196647 MFQ196614:MFQ196647 MPM196614:MPM196647 MZI196614:MZI196647 NJE196614:NJE196647 NTA196614:NTA196647 OCW196614:OCW196647 OMS196614:OMS196647 OWO196614:OWO196647 PGK196614:PGK196647 PQG196614:PQG196647 QAC196614:QAC196647 QJY196614:QJY196647 QTU196614:QTU196647 RDQ196614:RDQ196647 RNM196614:RNM196647 RXI196614:RXI196647 SHE196614:SHE196647 SRA196614:SRA196647 TAW196614:TAW196647 TKS196614:TKS196647 TUO196614:TUO196647 UEK196614:UEK196647 UOG196614:UOG196647 UYC196614:UYC196647 VHY196614:VHY196647 VRU196614:VRU196647 WBQ196614:WBQ196647 WLM196614:WLM196647 WVI196614:WVI196647 F262150:F262183 IW262150:IW262183 SS262150:SS262183 ACO262150:ACO262183 AMK262150:AMK262183 AWG262150:AWG262183 BGC262150:BGC262183 BPY262150:BPY262183 BZU262150:BZU262183 CJQ262150:CJQ262183 CTM262150:CTM262183 DDI262150:DDI262183 DNE262150:DNE262183 DXA262150:DXA262183 EGW262150:EGW262183 EQS262150:EQS262183 FAO262150:FAO262183 FKK262150:FKK262183 FUG262150:FUG262183 GEC262150:GEC262183 GNY262150:GNY262183 GXU262150:GXU262183 HHQ262150:HHQ262183 HRM262150:HRM262183 IBI262150:IBI262183 ILE262150:ILE262183 IVA262150:IVA262183 JEW262150:JEW262183 JOS262150:JOS262183 JYO262150:JYO262183 KIK262150:KIK262183 KSG262150:KSG262183 LCC262150:LCC262183 LLY262150:LLY262183 LVU262150:LVU262183 MFQ262150:MFQ262183 MPM262150:MPM262183 MZI262150:MZI262183 NJE262150:NJE262183 NTA262150:NTA262183 OCW262150:OCW262183 OMS262150:OMS262183 OWO262150:OWO262183 PGK262150:PGK262183 PQG262150:PQG262183 QAC262150:QAC262183 QJY262150:QJY262183 QTU262150:QTU262183 RDQ262150:RDQ262183 RNM262150:RNM262183 RXI262150:RXI262183 SHE262150:SHE262183 SRA262150:SRA262183 TAW262150:TAW262183 TKS262150:TKS262183 TUO262150:TUO262183 UEK262150:UEK262183 UOG262150:UOG262183 UYC262150:UYC262183 VHY262150:VHY262183 VRU262150:VRU262183 WBQ262150:WBQ262183 WLM262150:WLM262183 WVI262150:WVI262183 F327686:F327719 IW327686:IW327719 SS327686:SS327719 ACO327686:ACO327719 AMK327686:AMK327719 AWG327686:AWG327719 BGC327686:BGC327719 BPY327686:BPY327719 BZU327686:BZU327719 CJQ327686:CJQ327719 CTM327686:CTM327719 DDI327686:DDI327719 DNE327686:DNE327719 DXA327686:DXA327719 EGW327686:EGW327719 EQS327686:EQS327719 FAO327686:FAO327719 FKK327686:FKK327719 FUG327686:FUG327719 GEC327686:GEC327719 GNY327686:GNY327719 GXU327686:GXU327719 HHQ327686:HHQ327719 HRM327686:HRM327719 IBI327686:IBI327719 ILE327686:ILE327719 IVA327686:IVA327719 JEW327686:JEW327719 JOS327686:JOS327719 JYO327686:JYO327719 KIK327686:KIK327719 KSG327686:KSG327719 LCC327686:LCC327719 LLY327686:LLY327719 LVU327686:LVU327719 MFQ327686:MFQ327719 MPM327686:MPM327719 MZI327686:MZI327719 NJE327686:NJE327719 NTA327686:NTA327719 OCW327686:OCW327719 OMS327686:OMS327719 OWO327686:OWO327719 PGK327686:PGK327719 PQG327686:PQG327719 QAC327686:QAC327719 QJY327686:QJY327719 QTU327686:QTU327719 RDQ327686:RDQ327719 RNM327686:RNM327719 RXI327686:RXI327719 SHE327686:SHE327719 SRA327686:SRA327719 TAW327686:TAW327719 TKS327686:TKS327719 TUO327686:TUO327719 UEK327686:UEK327719 UOG327686:UOG327719 UYC327686:UYC327719 VHY327686:VHY327719 VRU327686:VRU327719 WBQ327686:WBQ327719 WLM327686:WLM327719 WVI327686:WVI327719 F393222:F393255 IW393222:IW393255 SS393222:SS393255 ACO393222:ACO393255 AMK393222:AMK393255 AWG393222:AWG393255 BGC393222:BGC393255 BPY393222:BPY393255 BZU393222:BZU393255 CJQ393222:CJQ393255 CTM393222:CTM393255 DDI393222:DDI393255 DNE393222:DNE393255 DXA393222:DXA393255 EGW393222:EGW393255 EQS393222:EQS393255 FAO393222:FAO393255 FKK393222:FKK393255 FUG393222:FUG393255 GEC393222:GEC393255 GNY393222:GNY393255 GXU393222:GXU393255 HHQ393222:HHQ393255 HRM393222:HRM393255 IBI393222:IBI393255 ILE393222:ILE393255 IVA393222:IVA393255 JEW393222:JEW393255 JOS393222:JOS393255 JYO393222:JYO393255 KIK393222:KIK393255 KSG393222:KSG393255 LCC393222:LCC393255 LLY393222:LLY393255 LVU393222:LVU393255 MFQ393222:MFQ393255 MPM393222:MPM393255 MZI393222:MZI393255 NJE393222:NJE393255 NTA393222:NTA393255 OCW393222:OCW393255 OMS393222:OMS393255 OWO393222:OWO393255 PGK393222:PGK393255 PQG393222:PQG393255 QAC393222:QAC393255 QJY393222:QJY393255 QTU393222:QTU393255 RDQ393222:RDQ393255 RNM393222:RNM393255 RXI393222:RXI393255 SHE393222:SHE393255 SRA393222:SRA393255 TAW393222:TAW393255 TKS393222:TKS393255 TUO393222:TUO393255 UEK393222:UEK393255 UOG393222:UOG393255 UYC393222:UYC393255 VHY393222:VHY393255 VRU393222:VRU393255 WBQ393222:WBQ393255 WLM393222:WLM393255 WVI393222:WVI393255 F458758:F458791 IW458758:IW458791 SS458758:SS458791 ACO458758:ACO458791 AMK458758:AMK458791 AWG458758:AWG458791 BGC458758:BGC458791 BPY458758:BPY458791 BZU458758:BZU458791 CJQ458758:CJQ458791 CTM458758:CTM458791 DDI458758:DDI458791 DNE458758:DNE458791 DXA458758:DXA458791 EGW458758:EGW458791 EQS458758:EQS458791 FAO458758:FAO458791 FKK458758:FKK458791 FUG458758:FUG458791 GEC458758:GEC458791 GNY458758:GNY458791 GXU458758:GXU458791 HHQ458758:HHQ458791 HRM458758:HRM458791 IBI458758:IBI458791 ILE458758:ILE458791 IVA458758:IVA458791 JEW458758:JEW458791 JOS458758:JOS458791 JYO458758:JYO458791 KIK458758:KIK458791 KSG458758:KSG458791 LCC458758:LCC458791 LLY458758:LLY458791 LVU458758:LVU458791 MFQ458758:MFQ458791 MPM458758:MPM458791 MZI458758:MZI458791 NJE458758:NJE458791 NTA458758:NTA458791 OCW458758:OCW458791 OMS458758:OMS458791 OWO458758:OWO458791 PGK458758:PGK458791 PQG458758:PQG458791 QAC458758:QAC458791 QJY458758:QJY458791 QTU458758:QTU458791 RDQ458758:RDQ458791 RNM458758:RNM458791 RXI458758:RXI458791 SHE458758:SHE458791 SRA458758:SRA458791 TAW458758:TAW458791 TKS458758:TKS458791 TUO458758:TUO458791 UEK458758:UEK458791 UOG458758:UOG458791 UYC458758:UYC458791 VHY458758:VHY458791 VRU458758:VRU458791 WBQ458758:WBQ458791 WLM458758:WLM458791 WVI458758:WVI458791 F524294:F524327 IW524294:IW524327 SS524294:SS524327 ACO524294:ACO524327 AMK524294:AMK524327 AWG524294:AWG524327 BGC524294:BGC524327 BPY524294:BPY524327 BZU524294:BZU524327 CJQ524294:CJQ524327 CTM524294:CTM524327 DDI524294:DDI524327 DNE524294:DNE524327 DXA524294:DXA524327 EGW524294:EGW524327 EQS524294:EQS524327 FAO524294:FAO524327 FKK524294:FKK524327 FUG524294:FUG524327 GEC524294:GEC524327 GNY524294:GNY524327 GXU524294:GXU524327 HHQ524294:HHQ524327 HRM524294:HRM524327 IBI524294:IBI524327 ILE524294:ILE524327 IVA524294:IVA524327 JEW524294:JEW524327 JOS524294:JOS524327 JYO524294:JYO524327 KIK524294:KIK524327 KSG524294:KSG524327 LCC524294:LCC524327 LLY524294:LLY524327 LVU524294:LVU524327 MFQ524294:MFQ524327 MPM524294:MPM524327 MZI524294:MZI524327 NJE524294:NJE524327 NTA524294:NTA524327 OCW524294:OCW524327 OMS524294:OMS524327 OWO524294:OWO524327 PGK524294:PGK524327 PQG524294:PQG524327 QAC524294:QAC524327 QJY524294:QJY524327 QTU524294:QTU524327 RDQ524294:RDQ524327 RNM524294:RNM524327 RXI524294:RXI524327 SHE524294:SHE524327 SRA524294:SRA524327 TAW524294:TAW524327 TKS524294:TKS524327 TUO524294:TUO524327 UEK524294:UEK524327 UOG524294:UOG524327 UYC524294:UYC524327 VHY524294:VHY524327 VRU524294:VRU524327 WBQ524294:WBQ524327 WLM524294:WLM524327 WVI524294:WVI524327 F589830:F589863 IW589830:IW589863 SS589830:SS589863 ACO589830:ACO589863 AMK589830:AMK589863 AWG589830:AWG589863 BGC589830:BGC589863 BPY589830:BPY589863 BZU589830:BZU589863 CJQ589830:CJQ589863 CTM589830:CTM589863 DDI589830:DDI589863 DNE589830:DNE589863 DXA589830:DXA589863 EGW589830:EGW589863 EQS589830:EQS589863 FAO589830:FAO589863 FKK589830:FKK589863 FUG589830:FUG589863 GEC589830:GEC589863 GNY589830:GNY589863 GXU589830:GXU589863 HHQ589830:HHQ589863 HRM589830:HRM589863 IBI589830:IBI589863 ILE589830:ILE589863 IVA589830:IVA589863 JEW589830:JEW589863 JOS589830:JOS589863 JYO589830:JYO589863 KIK589830:KIK589863 KSG589830:KSG589863 LCC589830:LCC589863 LLY589830:LLY589863 LVU589830:LVU589863 MFQ589830:MFQ589863 MPM589830:MPM589863 MZI589830:MZI589863 NJE589830:NJE589863 NTA589830:NTA589863 OCW589830:OCW589863 OMS589830:OMS589863 OWO589830:OWO589863 PGK589830:PGK589863 PQG589830:PQG589863 QAC589830:QAC589863 QJY589830:QJY589863 QTU589830:QTU589863 RDQ589830:RDQ589863 RNM589830:RNM589863 RXI589830:RXI589863 SHE589830:SHE589863 SRA589830:SRA589863 TAW589830:TAW589863 TKS589830:TKS589863 TUO589830:TUO589863 UEK589830:UEK589863 UOG589830:UOG589863 UYC589830:UYC589863 VHY589830:VHY589863 VRU589830:VRU589863 WBQ589830:WBQ589863 WLM589830:WLM589863 WVI589830:WVI589863 F655366:F655399 IW655366:IW655399 SS655366:SS655399 ACO655366:ACO655399 AMK655366:AMK655399 AWG655366:AWG655399 BGC655366:BGC655399 BPY655366:BPY655399 BZU655366:BZU655399 CJQ655366:CJQ655399 CTM655366:CTM655399 DDI655366:DDI655399 DNE655366:DNE655399 DXA655366:DXA655399 EGW655366:EGW655399 EQS655366:EQS655399 FAO655366:FAO655399 FKK655366:FKK655399 FUG655366:FUG655399 GEC655366:GEC655399 GNY655366:GNY655399 GXU655366:GXU655399 HHQ655366:HHQ655399 HRM655366:HRM655399 IBI655366:IBI655399 ILE655366:ILE655399 IVA655366:IVA655399 JEW655366:JEW655399 JOS655366:JOS655399 JYO655366:JYO655399 KIK655366:KIK655399 KSG655366:KSG655399 LCC655366:LCC655399 LLY655366:LLY655399 LVU655366:LVU655399 MFQ655366:MFQ655399 MPM655366:MPM655399 MZI655366:MZI655399 NJE655366:NJE655399 NTA655366:NTA655399 OCW655366:OCW655399 OMS655366:OMS655399 OWO655366:OWO655399 PGK655366:PGK655399 PQG655366:PQG655399 QAC655366:QAC655399 QJY655366:QJY655399 QTU655366:QTU655399 RDQ655366:RDQ655399 RNM655366:RNM655399 RXI655366:RXI655399 SHE655366:SHE655399 SRA655366:SRA655399 TAW655366:TAW655399 TKS655366:TKS655399 TUO655366:TUO655399 UEK655366:UEK655399 UOG655366:UOG655399 UYC655366:UYC655399 VHY655366:VHY655399 VRU655366:VRU655399 WBQ655366:WBQ655399 WLM655366:WLM655399 WVI655366:WVI655399 F720902:F720935 IW720902:IW720935 SS720902:SS720935 ACO720902:ACO720935 AMK720902:AMK720935 AWG720902:AWG720935 BGC720902:BGC720935 BPY720902:BPY720935 BZU720902:BZU720935 CJQ720902:CJQ720935 CTM720902:CTM720935 DDI720902:DDI720935 DNE720902:DNE720935 DXA720902:DXA720935 EGW720902:EGW720935 EQS720902:EQS720935 FAO720902:FAO720935 FKK720902:FKK720935 FUG720902:FUG720935 GEC720902:GEC720935 GNY720902:GNY720935 GXU720902:GXU720935 HHQ720902:HHQ720935 HRM720902:HRM720935 IBI720902:IBI720935 ILE720902:ILE720935 IVA720902:IVA720935 JEW720902:JEW720935 JOS720902:JOS720935 JYO720902:JYO720935 KIK720902:KIK720935 KSG720902:KSG720935 LCC720902:LCC720935 LLY720902:LLY720935 LVU720902:LVU720935 MFQ720902:MFQ720935 MPM720902:MPM720935 MZI720902:MZI720935 NJE720902:NJE720935 NTA720902:NTA720935 OCW720902:OCW720935 OMS720902:OMS720935 OWO720902:OWO720935 PGK720902:PGK720935 PQG720902:PQG720935 QAC720902:QAC720935 QJY720902:QJY720935 QTU720902:QTU720935 RDQ720902:RDQ720935 RNM720902:RNM720935 RXI720902:RXI720935 SHE720902:SHE720935 SRA720902:SRA720935 TAW720902:TAW720935 TKS720902:TKS720935 TUO720902:TUO720935 UEK720902:UEK720935 UOG720902:UOG720935 UYC720902:UYC720935 VHY720902:VHY720935 VRU720902:VRU720935 WBQ720902:WBQ720935 WLM720902:WLM720935 WVI720902:WVI720935 F786438:F786471 IW786438:IW786471 SS786438:SS786471 ACO786438:ACO786471 AMK786438:AMK786471 AWG786438:AWG786471 BGC786438:BGC786471 BPY786438:BPY786471 BZU786438:BZU786471 CJQ786438:CJQ786471 CTM786438:CTM786471 DDI786438:DDI786471 DNE786438:DNE786471 DXA786438:DXA786471 EGW786438:EGW786471 EQS786438:EQS786471 FAO786438:FAO786471 FKK786438:FKK786471 FUG786438:FUG786471 GEC786438:GEC786471 GNY786438:GNY786471 GXU786438:GXU786471 HHQ786438:HHQ786471 HRM786438:HRM786471 IBI786438:IBI786471 ILE786438:ILE786471 IVA786438:IVA786471 JEW786438:JEW786471 JOS786438:JOS786471 JYO786438:JYO786471 KIK786438:KIK786471 KSG786438:KSG786471 LCC786438:LCC786471 LLY786438:LLY786471 LVU786438:LVU786471 MFQ786438:MFQ786471 MPM786438:MPM786471 MZI786438:MZI786471 NJE786438:NJE786471 NTA786438:NTA786471 OCW786438:OCW786471 OMS786438:OMS786471 OWO786438:OWO786471 PGK786438:PGK786471 PQG786438:PQG786471 QAC786438:QAC786471 QJY786438:QJY786471 QTU786438:QTU786471 RDQ786438:RDQ786471 RNM786438:RNM786471 RXI786438:RXI786471 SHE786438:SHE786471 SRA786438:SRA786471 TAW786438:TAW786471 TKS786438:TKS786471 TUO786438:TUO786471 UEK786438:UEK786471 UOG786438:UOG786471 UYC786438:UYC786471 VHY786438:VHY786471 VRU786438:VRU786471 WBQ786438:WBQ786471 WLM786438:WLM786471 WVI786438:WVI786471 F851974:F852007 IW851974:IW852007 SS851974:SS852007 ACO851974:ACO852007 AMK851974:AMK852007 AWG851974:AWG852007 BGC851974:BGC852007 BPY851974:BPY852007 BZU851974:BZU852007 CJQ851974:CJQ852007 CTM851974:CTM852007 DDI851974:DDI852007 DNE851974:DNE852007 DXA851974:DXA852007 EGW851974:EGW852007 EQS851974:EQS852007 FAO851974:FAO852007 FKK851974:FKK852007 FUG851974:FUG852007 GEC851974:GEC852007 GNY851974:GNY852007 GXU851974:GXU852007 HHQ851974:HHQ852007 HRM851974:HRM852007 IBI851974:IBI852007 ILE851974:ILE852007 IVA851974:IVA852007 JEW851974:JEW852007 JOS851974:JOS852007 JYO851974:JYO852007 KIK851974:KIK852007 KSG851974:KSG852007 LCC851974:LCC852007 LLY851974:LLY852007 LVU851974:LVU852007 MFQ851974:MFQ852007 MPM851974:MPM852007 MZI851974:MZI852007 NJE851974:NJE852007 NTA851974:NTA852007 OCW851974:OCW852007 OMS851974:OMS852007 OWO851974:OWO852007 PGK851974:PGK852007 PQG851974:PQG852007 QAC851974:QAC852007 QJY851974:QJY852007 QTU851974:QTU852007 RDQ851974:RDQ852007 RNM851974:RNM852007 RXI851974:RXI852007 SHE851974:SHE852007 SRA851974:SRA852007 TAW851974:TAW852007 TKS851974:TKS852007 TUO851974:TUO852007 UEK851974:UEK852007 UOG851974:UOG852007 UYC851974:UYC852007 VHY851974:VHY852007 VRU851974:VRU852007 WBQ851974:WBQ852007 WLM851974:WLM852007 WVI851974:WVI852007 F917510:F917543 IW917510:IW917543 SS917510:SS917543 ACO917510:ACO917543 AMK917510:AMK917543 AWG917510:AWG917543 BGC917510:BGC917543 BPY917510:BPY917543 BZU917510:BZU917543 CJQ917510:CJQ917543 CTM917510:CTM917543 DDI917510:DDI917543 DNE917510:DNE917543 DXA917510:DXA917543 EGW917510:EGW917543 EQS917510:EQS917543 FAO917510:FAO917543 FKK917510:FKK917543 FUG917510:FUG917543 GEC917510:GEC917543 GNY917510:GNY917543 GXU917510:GXU917543 HHQ917510:HHQ917543 HRM917510:HRM917543 IBI917510:IBI917543 ILE917510:ILE917543 IVA917510:IVA917543 JEW917510:JEW917543 JOS917510:JOS917543 JYO917510:JYO917543 KIK917510:KIK917543 KSG917510:KSG917543 LCC917510:LCC917543 LLY917510:LLY917543 LVU917510:LVU917543 MFQ917510:MFQ917543 MPM917510:MPM917543 MZI917510:MZI917543 NJE917510:NJE917543 NTA917510:NTA917543 OCW917510:OCW917543 OMS917510:OMS917543 OWO917510:OWO917543 PGK917510:PGK917543 PQG917510:PQG917543 QAC917510:QAC917543 QJY917510:QJY917543 QTU917510:QTU917543 RDQ917510:RDQ917543 RNM917510:RNM917543 RXI917510:RXI917543 SHE917510:SHE917543 SRA917510:SRA917543 TAW917510:TAW917543 TKS917510:TKS917543 TUO917510:TUO917543 UEK917510:UEK917543 UOG917510:UOG917543 UYC917510:UYC917543 VHY917510:VHY917543 VRU917510:VRU917543 WBQ917510:WBQ917543 WLM917510:WLM917543 WVI917510:WVI917543 F983046:F983079 IW983046:IW983079 SS983046:SS983079 ACO983046:ACO983079 AMK983046:AMK983079 AWG983046:AWG983079 BGC983046:BGC983079 BPY983046:BPY983079 BZU983046:BZU983079 CJQ983046:CJQ983079 CTM983046:CTM983079 DDI983046:DDI983079 DNE983046:DNE983079 DXA983046:DXA983079 EGW983046:EGW983079 EQS983046:EQS983079 FAO983046:FAO983079 FKK983046:FKK983079 FUG983046:FUG983079 GEC983046:GEC983079 GNY983046:GNY983079 GXU983046:GXU983079 HHQ983046:HHQ983079 HRM983046:HRM983079 IBI983046:IBI983079 ILE983046:ILE983079 IVA983046:IVA983079 JEW983046:JEW983079 JOS983046:JOS983079 JYO983046:JYO983079 KIK983046:KIK983079 KSG983046:KSG983079 LCC983046:LCC983079 LLY983046:LLY983079 LVU983046:LVU983079 MFQ983046:MFQ983079 MPM983046:MPM983079 MZI983046:MZI983079 NJE983046:NJE983079 NTA983046:NTA983079 OCW983046:OCW983079 OMS983046:OMS983079 OWO983046:OWO983079 PGK983046:PGK983079 PQG983046:PQG983079 QAC983046:QAC983079 QJY983046:QJY983079 QTU983046:QTU983079 RDQ983046:RDQ983079 RNM983046:RNM983079 RXI983046:RXI983079 SHE983046:SHE983079 SRA983046:SRA983079 TAW983046:TAW983079 TKS983046:TKS983079 TUO983046:TUO983079 UEK983046:UEK983079 UOG983046:UOG983079 UYC983046:UYC983079 VHY983046:VHY983079 VRU983046:VRU983079 WBQ983046:WBQ983079 WLM983046:WLM983079 WVI983046:WVI983079" xr:uid="{8319886F-7B3B-4377-A8B6-118479BE16C1}">
      <formula1>$AE$86:$AE$129</formula1>
    </dataValidation>
    <dataValidation type="list" allowBlank="1" showInputMessage="1" showErrorMessage="1" errorTitle="Röng dagsetning!" error="Veljið af lista. Aðrir dagar ekki í boði." promptTitle="Dagsetning pöntunar" prompt="Veljið dagsetningu af lista._x000a_ Smellið á örina hér til hægri." sqref="A11:A44 IS11:IS44 SO11:SO44 ACK11:ACK44 AMG11:AMG44 AWC11:AWC44 BFY11:BFY44 BPU11:BPU44 BZQ11:BZQ44 CJM11:CJM44 CTI11:CTI44 DDE11:DDE44 DNA11:DNA44 DWW11:DWW44 EGS11:EGS44 EQO11:EQO44 FAK11:FAK44 FKG11:FKG44 FUC11:FUC44 GDY11:GDY44 GNU11:GNU44 GXQ11:GXQ44 HHM11:HHM44 HRI11:HRI44 IBE11:IBE44 ILA11:ILA44 IUW11:IUW44 JES11:JES44 JOO11:JOO44 JYK11:JYK44 KIG11:KIG44 KSC11:KSC44 LBY11:LBY44 LLU11:LLU44 LVQ11:LVQ44 MFM11:MFM44 MPI11:MPI44 MZE11:MZE44 NJA11:NJA44 NSW11:NSW44 OCS11:OCS44 OMO11:OMO44 OWK11:OWK44 PGG11:PGG44 PQC11:PQC44 PZY11:PZY44 QJU11:QJU44 QTQ11:QTQ44 RDM11:RDM44 RNI11:RNI44 RXE11:RXE44 SHA11:SHA44 SQW11:SQW44 TAS11:TAS44 TKO11:TKO44 TUK11:TUK44 UEG11:UEG44 UOC11:UOC44 UXY11:UXY44 VHU11:VHU44 VRQ11:VRQ44 WBM11:WBM44 WLI11:WLI44 WVE11:WVE44 A65542:A65575 IS65542:IS65575 SO65542:SO65575 ACK65542:ACK65575 AMG65542:AMG65575 AWC65542:AWC65575 BFY65542:BFY65575 BPU65542:BPU65575 BZQ65542:BZQ65575 CJM65542:CJM65575 CTI65542:CTI65575 DDE65542:DDE65575 DNA65542:DNA65575 DWW65542:DWW65575 EGS65542:EGS65575 EQO65542:EQO65575 FAK65542:FAK65575 FKG65542:FKG65575 FUC65542:FUC65575 GDY65542:GDY65575 GNU65542:GNU65575 GXQ65542:GXQ65575 HHM65542:HHM65575 HRI65542:HRI65575 IBE65542:IBE65575 ILA65542:ILA65575 IUW65542:IUW65575 JES65542:JES65575 JOO65542:JOO65575 JYK65542:JYK65575 KIG65542:KIG65575 KSC65542:KSC65575 LBY65542:LBY65575 LLU65542:LLU65575 LVQ65542:LVQ65575 MFM65542:MFM65575 MPI65542:MPI65575 MZE65542:MZE65575 NJA65542:NJA65575 NSW65542:NSW65575 OCS65542:OCS65575 OMO65542:OMO65575 OWK65542:OWK65575 PGG65542:PGG65575 PQC65542:PQC65575 PZY65542:PZY65575 QJU65542:QJU65575 QTQ65542:QTQ65575 RDM65542:RDM65575 RNI65542:RNI65575 RXE65542:RXE65575 SHA65542:SHA65575 SQW65542:SQW65575 TAS65542:TAS65575 TKO65542:TKO65575 TUK65542:TUK65575 UEG65542:UEG65575 UOC65542:UOC65575 UXY65542:UXY65575 VHU65542:VHU65575 VRQ65542:VRQ65575 WBM65542:WBM65575 WLI65542:WLI65575 WVE65542:WVE65575 A131078:A131111 IS131078:IS131111 SO131078:SO131111 ACK131078:ACK131111 AMG131078:AMG131111 AWC131078:AWC131111 BFY131078:BFY131111 BPU131078:BPU131111 BZQ131078:BZQ131111 CJM131078:CJM131111 CTI131078:CTI131111 DDE131078:DDE131111 DNA131078:DNA131111 DWW131078:DWW131111 EGS131078:EGS131111 EQO131078:EQO131111 FAK131078:FAK131111 FKG131078:FKG131111 FUC131078:FUC131111 GDY131078:GDY131111 GNU131078:GNU131111 GXQ131078:GXQ131111 HHM131078:HHM131111 HRI131078:HRI131111 IBE131078:IBE131111 ILA131078:ILA131111 IUW131078:IUW131111 JES131078:JES131111 JOO131078:JOO131111 JYK131078:JYK131111 KIG131078:KIG131111 KSC131078:KSC131111 LBY131078:LBY131111 LLU131078:LLU131111 LVQ131078:LVQ131111 MFM131078:MFM131111 MPI131078:MPI131111 MZE131078:MZE131111 NJA131078:NJA131111 NSW131078:NSW131111 OCS131078:OCS131111 OMO131078:OMO131111 OWK131078:OWK131111 PGG131078:PGG131111 PQC131078:PQC131111 PZY131078:PZY131111 QJU131078:QJU131111 QTQ131078:QTQ131111 RDM131078:RDM131111 RNI131078:RNI131111 RXE131078:RXE131111 SHA131078:SHA131111 SQW131078:SQW131111 TAS131078:TAS131111 TKO131078:TKO131111 TUK131078:TUK131111 UEG131078:UEG131111 UOC131078:UOC131111 UXY131078:UXY131111 VHU131078:VHU131111 VRQ131078:VRQ131111 WBM131078:WBM131111 WLI131078:WLI131111 WVE131078:WVE131111 A196614:A196647 IS196614:IS196647 SO196614:SO196647 ACK196614:ACK196647 AMG196614:AMG196647 AWC196614:AWC196647 BFY196614:BFY196647 BPU196614:BPU196647 BZQ196614:BZQ196647 CJM196614:CJM196647 CTI196614:CTI196647 DDE196614:DDE196647 DNA196614:DNA196647 DWW196614:DWW196647 EGS196614:EGS196647 EQO196614:EQO196647 FAK196614:FAK196647 FKG196614:FKG196647 FUC196614:FUC196647 GDY196614:GDY196647 GNU196614:GNU196647 GXQ196614:GXQ196647 HHM196614:HHM196647 HRI196614:HRI196647 IBE196614:IBE196647 ILA196614:ILA196647 IUW196614:IUW196647 JES196614:JES196647 JOO196614:JOO196647 JYK196614:JYK196647 KIG196614:KIG196647 KSC196614:KSC196647 LBY196614:LBY196647 LLU196614:LLU196647 LVQ196614:LVQ196647 MFM196614:MFM196647 MPI196614:MPI196647 MZE196614:MZE196647 NJA196614:NJA196647 NSW196614:NSW196647 OCS196614:OCS196647 OMO196614:OMO196647 OWK196614:OWK196647 PGG196614:PGG196647 PQC196614:PQC196647 PZY196614:PZY196647 QJU196614:QJU196647 QTQ196614:QTQ196647 RDM196614:RDM196647 RNI196614:RNI196647 RXE196614:RXE196647 SHA196614:SHA196647 SQW196614:SQW196647 TAS196614:TAS196647 TKO196614:TKO196647 TUK196614:TUK196647 UEG196614:UEG196647 UOC196614:UOC196647 UXY196614:UXY196647 VHU196614:VHU196647 VRQ196614:VRQ196647 WBM196614:WBM196647 WLI196614:WLI196647 WVE196614:WVE196647 A262150:A262183 IS262150:IS262183 SO262150:SO262183 ACK262150:ACK262183 AMG262150:AMG262183 AWC262150:AWC262183 BFY262150:BFY262183 BPU262150:BPU262183 BZQ262150:BZQ262183 CJM262150:CJM262183 CTI262150:CTI262183 DDE262150:DDE262183 DNA262150:DNA262183 DWW262150:DWW262183 EGS262150:EGS262183 EQO262150:EQO262183 FAK262150:FAK262183 FKG262150:FKG262183 FUC262150:FUC262183 GDY262150:GDY262183 GNU262150:GNU262183 GXQ262150:GXQ262183 HHM262150:HHM262183 HRI262150:HRI262183 IBE262150:IBE262183 ILA262150:ILA262183 IUW262150:IUW262183 JES262150:JES262183 JOO262150:JOO262183 JYK262150:JYK262183 KIG262150:KIG262183 KSC262150:KSC262183 LBY262150:LBY262183 LLU262150:LLU262183 LVQ262150:LVQ262183 MFM262150:MFM262183 MPI262150:MPI262183 MZE262150:MZE262183 NJA262150:NJA262183 NSW262150:NSW262183 OCS262150:OCS262183 OMO262150:OMO262183 OWK262150:OWK262183 PGG262150:PGG262183 PQC262150:PQC262183 PZY262150:PZY262183 QJU262150:QJU262183 QTQ262150:QTQ262183 RDM262150:RDM262183 RNI262150:RNI262183 RXE262150:RXE262183 SHA262150:SHA262183 SQW262150:SQW262183 TAS262150:TAS262183 TKO262150:TKO262183 TUK262150:TUK262183 UEG262150:UEG262183 UOC262150:UOC262183 UXY262150:UXY262183 VHU262150:VHU262183 VRQ262150:VRQ262183 WBM262150:WBM262183 WLI262150:WLI262183 WVE262150:WVE262183 A327686:A327719 IS327686:IS327719 SO327686:SO327719 ACK327686:ACK327719 AMG327686:AMG327719 AWC327686:AWC327719 BFY327686:BFY327719 BPU327686:BPU327719 BZQ327686:BZQ327719 CJM327686:CJM327719 CTI327686:CTI327719 DDE327686:DDE327719 DNA327686:DNA327719 DWW327686:DWW327719 EGS327686:EGS327719 EQO327686:EQO327719 FAK327686:FAK327719 FKG327686:FKG327719 FUC327686:FUC327719 GDY327686:GDY327719 GNU327686:GNU327719 GXQ327686:GXQ327719 HHM327686:HHM327719 HRI327686:HRI327719 IBE327686:IBE327719 ILA327686:ILA327719 IUW327686:IUW327719 JES327686:JES327719 JOO327686:JOO327719 JYK327686:JYK327719 KIG327686:KIG327719 KSC327686:KSC327719 LBY327686:LBY327719 LLU327686:LLU327719 LVQ327686:LVQ327719 MFM327686:MFM327719 MPI327686:MPI327719 MZE327686:MZE327719 NJA327686:NJA327719 NSW327686:NSW327719 OCS327686:OCS327719 OMO327686:OMO327719 OWK327686:OWK327719 PGG327686:PGG327719 PQC327686:PQC327719 PZY327686:PZY327719 QJU327686:QJU327719 QTQ327686:QTQ327719 RDM327686:RDM327719 RNI327686:RNI327719 RXE327686:RXE327719 SHA327686:SHA327719 SQW327686:SQW327719 TAS327686:TAS327719 TKO327686:TKO327719 TUK327686:TUK327719 UEG327686:UEG327719 UOC327686:UOC327719 UXY327686:UXY327719 VHU327686:VHU327719 VRQ327686:VRQ327719 WBM327686:WBM327719 WLI327686:WLI327719 WVE327686:WVE327719 A393222:A393255 IS393222:IS393255 SO393222:SO393255 ACK393222:ACK393255 AMG393222:AMG393255 AWC393222:AWC393255 BFY393222:BFY393255 BPU393222:BPU393255 BZQ393222:BZQ393255 CJM393222:CJM393255 CTI393222:CTI393255 DDE393222:DDE393255 DNA393222:DNA393255 DWW393222:DWW393255 EGS393222:EGS393255 EQO393222:EQO393255 FAK393222:FAK393255 FKG393222:FKG393255 FUC393222:FUC393255 GDY393222:GDY393255 GNU393222:GNU393255 GXQ393222:GXQ393255 HHM393222:HHM393255 HRI393222:HRI393255 IBE393222:IBE393255 ILA393222:ILA393255 IUW393222:IUW393255 JES393222:JES393255 JOO393222:JOO393255 JYK393222:JYK393255 KIG393222:KIG393255 KSC393222:KSC393255 LBY393222:LBY393255 LLU393222:LLU393255 LVQ393222:LVQ393255 MFM393222:MFM393255 MPI393222:MPI393255 MZE393222:MZE393255 NJA393222:NJA393255 NSW393222:NSW393255 OCS393222:OCS393255 OMO393222:OMO393255 OWK393222:OWK393255 PGG393222:PGG393255 PQC393222:PQC393255 PZY393222:PZY393255 QJU393222:QJU393255 QTQ393222:QTQ393255 RDM393222:RDM393255 RNI393222:RNI393255 RXE393222:RXE393255 SHA393222:SHA393255 SQW393222:SQW393255 TAS393222:TAS393255 TKO393222:TKO393255 TUK393222:TUK393255 UEG393222:UEG393255 UOC393222:UOC393255 UXY393222:UXY393255 VHU393222:VHU393255 VRQ393222:VRQ393255 WBM393222:WBM393255 WLI393222:WLI393255 WVE393222:WVE393255 A458758:A458791 IS458758:IS458791 SO458758:SO458791 ACK458758:ACK458791 AMG458758:AMG458791 AWC458758:AWC458791 BFY458758:BFY458791 BPU458758:BPU458791 BZQ458758:BZQ458791 CJM458758:CJM458791 CTI458758:CTI458791 DDE458758:DDE458791 DNA458758:DNA458791 DWW458758:DWW458791 EGS458758:EGS458791 EQO458758:EQO458791 FAK458758:FAK458791 FKG458758:FKG458791 FUC458758:FUC458791 GDY458758:GDY458791 GNU458758:GNU458791 GXQ458758:GXQ458791 HHM458758:HHM458791 HRI458758:HRI458791 IBE458758:IBE458791 ILA458758:ILA458791 IUW458758:IUW458791 JES458758:JES458791 JOO458758:JOO458791 JYK458758:JYK458791 KIG458758:KIG458791 KSC458758:KSC458791 LBY458758:LBY458791 LLU458758:LLU458791 LVQ458758:LVQ458791 MFM458758:MFM458791 MPI458758:MPI458791 MZE458758:MZE458791 NJA458758:NJA458791 NSW458758:NSW458791 OCS458758:OCS458791 OMO458758:OMO458791 OWK458758:OWK458791 PGG458758:PGG458791 PQC458758:PQC458791 PZY458758:PZY458791 QJU458758:QJU458791 QTQ458758:QTQ458791 RDM458758:RDM458791 RNI458758:RNI458791 RXE458758:RXE458791 SHA458758:SHA458791 SQW458758:SQW458791 TAS458758:TAS458791 TKO458758:TKO458791 TUK458758:TUK458791 UEG458758:UEG458791 UOC458758:UOC458791 UXY458758:UXY458791 VHU458758:VHU458791 VRQ458758:VRQ458791 WBM458758:WBM458791 WLI458758:WLI458791 WVE458758:WVE458791 A524294:A524327 IS524294:IS524327 SO524294:SO524327 ACK524294:ACK524327 AMG524294:AMG524327 AWC524294:AWC524327 BFY524294:BFY524327 BPU524294:BPU524327 BZQ524294:BZQ524327 CJM524294:CJM524327 CTI524294:CTI524327 DDE524294:DDE524327 DNA524294:DNA524327 DWW524294:DWW524327 EGS524294:EGS524327 EQO524294:EQO524327 FAK524294:FAK524327 FKG524294:FKG524327 FUC524294:FUC524327 GDY524294:GDY524327 GNU524294:GNU524327 GXQ524294:GXQ524327 HHM524294:HHM524327 HRI524294:HRI524327 IBE524294:IBE524327 ILA524294:ILA524327 IUW524294:IUW524327 JES524294:JES524327 JOO524294:JOO524327 JYK524294:JYK524327 KIG524294:KIG524327 KSC524294:KSC524327 LBY524294:LBY524327 LLU524294:LLU524327 LVQ524294:LVQ524327 MFM524294:MFM524327 MPI524294:MPI524327 MZE524294:MZE524327 NJA524294:NJA524327 NSW524294:NSW524327 OCS524294:OCS524327 OMO524294:OMO524327 OWK524294:OWK524327 PGG524294:PGG524327 PQC524294:PQC524327 PZY524294:PZY524327 QJU524294:QJU524327 QTQ524294:QTQ524327 RDM524294:RDM524327 RNI524294:RNI524327 RXE524294:RXE524327 SHA524294:SHA524327 SQW524294:SQW524327 TAS524294:TAS524327 TKO524294:TKO524327 TUK524294:TUK524327 UEG524294:UEG524327 UOC524294:UOC524327 UXY524294:UXY524327 VHU524294:VHU524327 VRQ524294:VRQ524327 WBM524294:WBM524327 WLI524294:WLI524327 WVE524294:WVE524327 A589830:A589863 IS589830:IS589863 SO589830:SO589863 ACK589830:ACK589863 AMG589830:AMG589863 AWC589830:AWC589863 BFY589830:BFY589863 BPU589830:BPU589863 BZQ589830:BZQ589863 CJM589830:CJM589863 CTI589830:CTI589863 DDE589830:DDE589863 DNA589830:DNA589863 DWW589830:DWW589863 EGS589830:EGS589863 EQO589830:EQO589863 FAK589830:FAK589863 FKG589830:FKG589863 FUC589830:FUC589863 GDY589830:GDY589863 GNU589830:GNU589863 GXQ589830:GXQ589863 HHM589830:HHM589863 HRI589830:HRI589863 IBE589830:IBE589863 ILA589830:ILA589863 IUW589830:IUW589863 JES589830:JES589863 JOO589830:JOO589863 JYK589830:JYK589863 KIG589830:KIG589863 KSC589830:KSC589863 LBY589830:LBY589863 LLU589830:LLU589863 LVQ589830:LVQ589863 MFM589830:MFM589863 MPI589830:MPI589863 MZE589830:MZE589863 NJA589830:NJA589863 NSW589830:NSW589863 OCS589830:OCS589863 OMO589830:OMO589863 OWK589830:OWK589863 PGG589830:PGG589863 PQC589830:PQC589863 PZY589830:PZY589863 QJU589830:QJU589863 QTQ589830:QTQ589863 RDM589830:RDM589863 RNI589830:RNI589863 RXE589830:RXE589863 SHA589830:SHA589863 SQW589830:SQW589863 TAS589830:TAS589863 TKO589830:TKO589863 TUK589830:TUK589863 UEG589830:UEG589863 UOC589830:UOC589863 UXY589830:UXY589863 VHU589830:VHU589863 VRQ589830:VRQ589863 WBM589830:WBM589863 WLI589830:WLI589863 WVE589830:WVE589863 A655366:A655399 IS655366:IS655399 SO655366:SO655399 ACK655366:ACK655399 AMG655366:AMG655399 AWC655366:AWC655399 BFY655366:BFY655399 BPU655366:BPU655399 BZQ655366:BZQ655399 CJM655366:CJM655399 CTI655366:CTI655399 DDE655366:DDE655399 DNA655366:DNA655399 DWW655366:DWW655399 EGS655366:EGS655399 EQO655366:EQO655399 FAK655366:FAK655399 FKG655366:FKG655399 FUC655366:FUC655399 GDY655366:GDY655399 GNU655366:GNU655399 GXQ655366:GXQ655399 HHM655366:HHM655399 HRI655366:HRI655399 IBE655366:IBE655399 ILA655366:ILA655399 IUW655366:IUW655399 JES655366:JES655399 JOO655366:JOO655399 JYK655366:JYK655399 KIG655366:KIG655399 KSC655366:KSC655399 LBY655366:LBY655399 LLU655366:LLU655399 LVQ655366:LVQ655399 MFM655366:MFM655399 MPI655366:MPI655399 MZE655366:MZE655399 NJA655366:NJA655399 NSW655366:NSW655399 OCS655366:OCS655399 OMO655366:OMO655399 OWK655366:OWK655399 PGG655366:PGG655399 PQC655366:PQC655399 PZY655366:PZY655399 QJU655366:QJU655399 QTQ655366:QTQ655399 RDM655366:RDM655399 RNI655366:RNI655399 RXE655366:RXE655399 SHA655366:SHA655399 SQW655366:SQW655399 TAS655366:TAS655399 TKO655366:TKO655399 TUK655366:TUK655399 UEG655366:UEG655399 UOC655366:UOC655399 UXY655366:UXY655399 VHU655366:VHU655399 VRQ655366:VRQ655399 WBM655366:WBM655399 WLI655366:WLI655399 WVE655366:WVE655399 A720902:A720935 IS720902:IS720935 SO720902:SO720935 ACK720902:ACK720935 AMG720902:AMG720935 AWC720902:AWC720935 BFY720902:BFY720935 BPU720902:BPU720935 BZQ720902:BZQ720935 CJM720902:CJM720935 CTI720902:CTI720935 DDE720902:DDE720935 DNA720902:DNA720935 DWW720902:DWW720935 EGS720902:EGS720935 EQO720902:EQO720935 FAK720902:FAK720935 FKG720902:FKG720935 FUC720902:FUC720935 GDY720902:GDY720935 GNU720902:GNU720935 GXQ720902:GXQ720935 HHM720902:HHM720935 HRI720902:HRI720935 IBE720902:IBE720935 ILA720902:ILA720935 IUW720902:IUW720935 JES720902:JES720935 JOO720902:JOO720935 JYK720902:JYK720935 KIG720902:KIG720935 KSC720902:KSC720935 LBY720902:LBY720935 LLU720902:LLU720935 LVQ720902:LVQ720935 MFM720902:MFM720935 MPI720902:MPI720935 MZE720902:MZE720935 NJA720902:NJA720935 NSW720902:NSW720935 OCS720902:OCS720935 OMO720902:OMO720935 OWK720902:OWK720935 PGG720902:PGG720935 PQC720902:PQC720935 PZY720902:PZY720935 QJU720902:QJU720935 QTQ720902:QTQ720935 RDM720902:RDM720935 RNI720902:RNI720935 RXE720902:RXE720935 SHA720902:SHA720935 SQW720902:SQW720935 TAS720902:TAS720935 TKO720902:TKO720935 TUK720902:TUK720935 UEG720902:UEG720935 UOC720902:UOC720935 UXY720902:UXY720935 VHU720902:VHU720935 VRQ720902:VRQ720935 WBM720902:WBM720935 WLI720902:WLI720935 WVE720902:WVE720935 A786438:A786471 IS786438:IS786471 SO786438:SO786471 ACK786438:ACK786471 AMG786438:AMG786471 AWC786438:AWC786471 BFY786438:BFY786471 BPU786438:BPU786471 BZQ786438:BZQ786471 CJM786438:CJM786471 CTI786438:CTI786471 DDE786438:DDE786471 DNA786438:DNA786471 DWW786438:DWW786471 EGS786438:EGS786471 EQO786438:EQO786471 FAK786438:FAK786471 FKG786438:FKG786471 FUC786438:FUC786471 GDY786438:GDY786471 GNU786438:GNU786471 GXQ786438:GXQ786471 HHM786438:HHM786471 HRI786438:HRI786471 IBE786438:IBE786471 ILA786438:ILA786471 IUW786438:IUW786471 JES786438:JES786471 JOO786438:JOO786471 JYK786438:JYK786471 KIG786438:KIG786471 KSC786438:KSC786471 LBY786438:LBY786471 LLU786438:LLU786471 LVQ786438:LVQ786471 MFM786438:MFM786471 MPI786438:MPI786471 MZE786438:MZE786471 NJA786438:NJA786471 NSW786438:NSW786471 OCS786438:OCS786471 OMO786438:OMO786471 OWK786438:OWK786471 PGG786438:PGG786471 PQC786438:PQC786471 PZY786438:PZY786471 QJU786438:QJU786471 QTQ786438:QTQ786471 RDM786438:RDM786471 RNI786438:RNI786471 RXE786438:RXE786471 SHA786438:SHA786471 SQW786438:SQW786471 TAS786438:TAS786471 TKO786438:TKO786471 TUK786438:TUK786471 UEG786438:UEG786471 UOC786438:UOC786471 UXY786438:UXY786471 VHU786438:VHU786471 VRQ786438:VRQ786471 WBM786438:WBM786471 WLI786438:WLI786471 WVE786438:WVE786471 A851974:A852007 IS851974:IS852007 SO851974:SO852007 ACK851974:ACK852007 AMG851974:AMG852007 AWC851974:AWC852007 BFY851974:BFY852007 BPU851974:BPU852007 BZQ851974:BZQ852007 CJM851974:CJM852007 CTI851974:CTI852007 DDE851974:DDE852007 DNA851974:DNA852007 DWW851974:DWW852007 EGS851974:EGS852007 EQO851974:EQO852007 FAK851974:FAK852007 FKG851974:FKG852007 FUC851974:FUC852007 GDY851974:GDY852007 GNU851974:GNU852007 GXQ851974:GXQ852007 HHM851974:HHM852007 HRI851974:HRI852007 IBE851974:IBE852007 ILA851974:ILA852007 IUW851974:IUW852007 JES851974:JES852007 JOO851974:JOO852007 JYK851974:JYK852007 KIG851974:KIG852007 KSC851974:KSC852007 LBY851974:LBY852007 LLU851974:LLU852007 LVQ851974:LVQ852007 MFM851974:MFM852007 MPI851974:MPI852007 MZE851974:MZE852007 NJA851974:NJA852007 NSW851974:NSW852007 OCS851974:OCS852007 OMO851974:OMO852007 OWK851974:OWK852007 PGG851974:PGG852007 PQC851974:PQC852007 PZY851974:PZY852007 QJU851974:QJU852007 QTQ851974:QTQ852007 RDM851974:RDM852007 RNI851974:RNI852007 RXE851974:RXE852007 SHA851974:SHA852007 SQW851974:SQW852007 TAS851974:TAS852007 TKO851974:TKO852007 TUK851974:TUK852007 UEG851974:UEG852007 UOC851974:UOC852007 UXY851974:UXY852007 VHU851974:VHU852007 VRQ851974:VRQ852007 WBM851974:WBM852007 WLI851974:WLI852007 WVE851974:WVE852007 A917510:A917543 IS917510:IS917543 SO917510:SO917543 ACK917510:ACK917543 AMG917510:AMG917543 AWC917510:AWC917543 BFY917510:BFY917543 BPU917510:BPU917543 BZQ917510:BZQ917543 CJM917510:CJM917543 CTI917510:CTI917543 DDE917510:DDE917543 DNA917510:DNA917543 DWW917510:DWW917543 EGS917510:EGS917543 EQO917510:EQO917543 FAK917510:FAK917543 FKG917510:FKG917543 FUC917510:FUC917543 GDY917510:GDY917543 GNU917510:GNU917543 GXQ917510:GXQ917543 HHM917510:HHM917543 HRI917510:HRI917543 IBE917510:IBE917543 ILA917510:ILA917543 IUW917510:IUW917543 JES917510:JES917543 JOO917510:JOO917543 JYK917510:JYK917543 KIG917510:KIG917543 KSC917510:KSC917543 LBY917510:LBY917543 LLU917510:LLU917543 LVQ917510:LVQ917543 MFM917510:MFM917543 MPI917510:MPI917543 MZE917510:MZE917543 NJA917510:NJA917543 NSW917510:NSW917543 OCS917510:OCS917543 OMO917510:OMO917543 OWK917510:OWK917543 PGG917510:PGG917543 PQC917510:PQC917543 PZY917510:PZY917543 QJU917510:QJU917543 QTQ917510:QTQ917543 RDM917510:RDM917543 RNI917510:RNI917543 RXE917510:RXE917543 SHA917510:SHA917543 SQW917510:SQW917543 TAS917510:TAS917543 TKO917510:TKO917543 TUK917510:TUK917543 UEG917510:UEG917543 UOC917510:UOC917543 UXY917510:UXY917543 VHU917510:VHU917543 VRQ917510:VRQ917543 WBM917510:WBM917543 WLI917510:WLI917543 WVE917510:WVE917543 A983046:A983079 IS983046:IS983079 SO983046:SO983079 ACK983046:ACK983079 AMG983046:AMG983079 AWC983046:AWC983079 BFY983046:BFY983079 BPU983046:BPU983079 BZQ983046:BZQ983079 CJM983046:CJM983079 CTI983046:CTI983079 DDE983046:DDE983079 DNA983046:DNA983079 DWW983046:DWW983079 EGS983046:EGS983079 EQO983046:EQO983079 FAK983046:FAK983079 FKG983046:FKG983079 FUC983046:FUC983079 GDY983046:GDY983079 GNU983046:GNU983079 GXQ983046:GXQ983079 HHM983046:HHM983079 HRI983046:HRI983079 IBE983046:IBE983079 ILA983046:ILA983079 IUW983046:IUW983079 JES983046:JES983079 JOO983046:JOO983079 JYK983046:JYK983079 KIG983046:KIG983079 KSC983046:KSC983079 LBY983046:LBY983079 LLU983046:LLU983079 LVQ983046:LVQ983079 MFM983046:MFM983079 MPI983046:MPI983079 MZE983046:MZE983079 NJA983046:NJA983079 NSW983046:NSW983079 OCS983046:OCS983079 OMO983046:OMO983079 OWK983046:OWK983079 PGG983046:PGG983079 PQC983046:PQC983079 PZY983046:PZY983079 QJU983046:QJU983079 QTQ983046:QTQ983079 RDM983046:RDM983079 RNI983046:RNI983079 RXE983046:RXE983079 SHA983046:SHA983079 SQW983046:SQW983079 TAS983046:TAS983079 TKO983046:TKO983079 TUK983046:TUK983079 UEG983046:UEG983079 UOC983046:UOC983079 UXY983046:UXY983079 VHU983046:VHU983079 VRQ983046:VRQ983079 WBM983046:WBM983079 WLI983046:WLI983079 WVE983046:WVE983079" xr:uid="{32D96667-E85F-4743-9E9C-509FFE54D586}">
      <formula1>$AI$86:$AI$97</formula1>
    </dataValidation>
  </dataValidations>
  <hyperlinks>
    <hyperlink ref="J8" r:id="rId1" xr:uid="{E7FFE8AA-43E5-4A66-8398-6663E2659881}"/>
    <hyperlink ref="A8:D9" r:id="rId2" display="bugardur.is" xr:uid="{E7CA60E1-8CCA-4456-8488-A866229E7880}"/>
  </hyperlinks>
  <pageMargins left="0.7" right="0.7" top="0.75" bottom="0.75" header="0.3" footer="0.3"/>
  <pageSetup paperSize="9" scale="81" orientation="portrait" r:id="rId3"/>
  <drawing r:id="rId4"/>
  <tableParts count="2"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1</vt:i4>
      </vt:variant>
      <vt:variant>
        <vt:lpstr>Nefnd svið</vt:lpstr>
      </vt:variant>
      <vt:variant>
        <vt:i4>1</vt:i4>
      </vt:variant>
    </vt:vector>
  </HeadingPairs>
  <TitlesOfParts>
    <vt:vector size="2" baseType="lpstr">
      <vt:lpstr>Blað1</vt:lpstr>
      <vt:lpstr>Blað1!Print_Area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Tómas Veigar Sigurðarson</dc:creator>
  <cp:lastModifiedBy>Tómas Veigar Sigurðarson</cp:lastModifiedBy>
  <cp:lastPrinted>2018-12-04T21:19:07Z</cp:lastPrinted>
  <dcterms:created xsi:type="dcterms:W3CDTF">2018-12-03T22:44:26Z</dcterms:created>
  <dcterms:modified xsi:type="dcterms:W3CDTF">2018-12-04T21:19:28Z</dcterms:modified>
</cp:coreProperties>
</file>